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4"/>
  </bookViews>
  <sheets>
    <sheet name="Vadovėliai" sheetId="1" r:id="rId1"/>
    <sheet name="Vadovėliai iš ESF" sheetId="6" r:id="rId2"/>
    <sheet name="SUT VB lėšos" sheetId="7" r:id="rId3"/>
    <sheet name="Mokymo lėšos" sheetId="8" r:id="rId4"/>
    <sheet name="Knygos" sheetId="9" r:id="rId5"/>
    <sheet name="Skaitmeninės priemonės" sheetId="10" r:id="rId6"/>
  </sheets>
  <calcPr calcId="145621"/>
</workbook>
</file>

<file path=xl/calcChain.xml><?xml version="1.0" encoding="utf-8"?>
<calcChain xmlns="http://schemas.openxmlformats.org/spreadsheetml/2006/main">
  <c r="E51" i="1" l="1"/>
  <c r="E79" i="9" l="1"/>
  <c r="E80" i="9" s="1"/>
  <c r="E68" i="9"/>
  <c r="E55" i="9"/>
  <c r="E50" i="9"/>
  <c r="E24" i="9"/>
  <c r="E18" i="9"/>
  <c r="F18" i="9"/>
  <c r="F24" i="10" l="1"/>
  <c r="F25" i="10" s="1"/>
  <c r="F48" i="1" l="1"/>
  <c r="D37" i="10" l="1"/>
  <c r="D38" i="10" s="1"/>
  <c r="C37" i="10"/>
  <c r="C38" i="10" s="1"/>
  <c r="F38" i="10" s="1"/>
  <c r="F41" i="10" s="1"/>
  <c r="F47" i="1" l="1"/>
  <c r="F46" i="1"/>
  <c r="G41" i="1"/>
  <c r="F41" i="1"/>
  <c r="E41" i="1"/>
  <c r="L40" i="1"/>
  <c r="K40" i="1"/>
  <c r="J40" i="1"/>
  <c r="H40" i="1"/>
  <c r="I40" i="1" s="1"/>
  <c r="L39" i="1"/>
  <c r="K39" i="1"/>
  <c r="J39" i="1"/>
  <c r="H39" i="1"/>
  <c r="I39" i="1" s="1"/>
  <c r="L38" i="1"/>
  <c r="K38" i="1"/>
  <c r="J38" i="1"/>
  <c r="H38" i="1"/>
  <c r="I38" i="1" s="1"/>
  <c r="L37" i="1"/>
  <c r="K37" i="1"/>
  <c r="J37" i="1"/>
  <c r="H37" i="1"/>
  <c r="I37" i="1" s="1"/>
  <c r="L36" i="1"/>
  <c r="K36" i="1"/>
  <c r="J36" i="1"/>
  <c r="H36" i="1"/>
  <c r="I36" i="1" s="1"/>
  <c r="L35" i="1"/>
  <c r="K35" i="1"/>
  <c r="J35" i="1"/>
  <c r="H35" i="1"/>
  <c r="I35" i="1" s="1"/>
  <c r="L34" i="1"/>
  <c r="K34" i="1"/>
  <c r="J34" i="1"/>
  <c r="I34" i="1"/>
  <c r="H34" i="1"/>
  <c r="L33" i="1"/>
  <c r="K33" i="1"/>
  <c r="J33" i="1"/>
  <c r="H33" i="1"/>
  <c r="I33" i="1" s="1"/>
  <c r="L32" i="1"/>
  <c r="K32" i="1"/>
  <c r="J32" i="1"/>
  <c r="H32" i="1"/>
  <c r="I32" i="1" s="1"/>
  <c r="L31" i="1"/>
  <c r="K31" i="1"/>
  <c r="J31" i="1"/>
  <c r="H31" i="1"/>
  <c r="I31" i="1" s="1"/>
  <c r="L30" i="1"/>
  <c r="K30" i="1"/>
  <c r="J30" i="1"/>
  <c r="H30" i="1"/>
  <c r="I30" i="1" s="1"/>
  <c r="L29" i="1"/>
  <c r="K29" i="1"/>
  <c r="J29" i="1"/>
  <c r="H29" i="1"/>
  <c r="I29" i="1" s="1"/>
  <c r="L28" i="1"/>
  <c r="K28" i="1"/>
  <c r="J28" i="1"/>
  <c r="H28" i="1"/>
  <c r="I28" i="1" s="1"/>
  <c r="L27" i="1"/>
  <c r="K27" i="1"/>
  <c r="J27" i="1"/>
  <c r="H27" i="1"/>
  <c r="I27" i="1" s="1"/>
  <c r="L26" i="1"/>
  <c r="K26" i="1"/>
  <c r="J26" i="1"/>
  <c r="H26" i="1"/>
  <c r="I26" i="1" s="1"/>
  <c r="L25" i="1"/>
  <c r="K25" i="1"/>
  <c r="J25" i="1"/>
  <c r="H25" i="1"/>
  <c r="I25" i="1" s="1"/>
  <c r="L24" i="1"/>
  <c r="K24" i="1"/>
  <c r="J24" i="1"/>
  <c r="H24" i="1"/>
  <c r="I24" i="1" s="1"/>
  <c r="L23" i="1"/>
  <c r="K23" i="1"/>
  <c r="J23" i="1"/>
  <c r="H23" i="1"/>
  <c r="I23" i="1" s="1"/>
  <c r="L22" i="1"/>
  <c r="K22" i="1"/>
  <c r="J22" i="1"/>
  <c r="H22" i="1"/>
  <c r="I22" i="1" s="1"/>
  <c r="L21" i="1"/>
  <c r="K21" i="1"/>
  <c r="J21" i="1"/>
  <c r="H21" i="1"/>
  <c r="I21" i="1" s="1"/>
  <c r="L20" i="1"/>
  <c r="K20" i="1"/>
  <c r="J20" i="1"/>
  <c r="I20" i="1"/>
  <c r="H20" i="1"/>
  <c r="L19" i="1"/>
  <c r="K19" i="1"/>
  <c r="J19" i="1"/>
  <c r="H19" i="1"/>
  <c r="I19" i="1" s="1"/>
  <c r="L18" i="1"/>
  <c r="K18" i="1"/>
  <c r="J18" i="1"/>
  <c r="H18" i="1"/>
  <c r="I18" i="1" s="1"/>
  <c r="L17" i="1"/>
  <c r="K17" i="1"/>
  <c r="J17" i="1"/>
  <c r="H17" i="1"/>
  <c r="I17" i="1" s="1"/>
  <c r="L16" i="1"/>
  <c r="J16" i="1"/>
  <c r="H16" i="1"/>
  <c r="I16" i="1" s="1"/>
  <c r="L15" i="1"/>
  <c r="J15" i="1"/>
  <c r="H15" i="1"/>
  <c r="I15" i="1" s="1"/>
  <c r="L14" i="1"/>
  <c r="K14" i="1"/>
  <c r="J14" i="1"/>
  <c r="H14" i="1"/>
  <c r="I14" i="1" s="1"/>
  <c r="L13" i="1"/>
  <c r="K13" i="1"/>
  <c r="J13" i="1"/>
  <c r="H13" i="1"/>
  <c r="I13" i="1" s="1"/>
  <c r="L12" i="1"/>
  <c r="K12" i="1"/>
  <c r="J12" i="1"/>
  <c r="H12" i="1"/>
  <c r="I12" i="1" s="1"/>
  <c r="L11" i="1"/>
  <c r="J11" i="1"/>
  <c r="H11" i="1"/>
  <c r="I11" i="1" s="1"/>
  <c r="L10" i="1"/>
  <c r="K10" i="1"/>
  <c r="J10" i="1"/>
  <c r="I10" i="1"/>
  <c r="H10" i="1"/>
  <c r="L9" i="1"/>
  <c r="K9" i="1"/>
  <c r="J9" i="1"/>
  <c r="I9" i="1"/>
  <c r="H9" i="1"/>
  <c r="L8" i="1"/>
  <c r="J8" i="1"/>
  <c r="H8" i="1"/>
  <c r="I8" i="1" s="1"/>
  <c r="L7" i="1"/>
  <c r="L41" i="1" s="1"/>
  <c r="J7" i="1"/>
  <c r="J41" i="1" s="1"/>
  <c r="I7" i="1"/>
  <c r="H7" i="1"/>
  <c r="H41" i="1" s="1"/>
  <c r="F53" i="1" s="1"/>
  <c r="I41" i="1" l="1"/>
  <c r="K7" i="1"/>
  <c r="F49" i="1"/>
  <c r="F51" i="1" s="1"/>
  <c r="K41" i="1"/>
  <c r="F16" i="8"/>
  <c r="D53" i="1" l="1"/>
  <c r="D55" i="1" s="1"/>
  <c r="I23" i="6"/>
  <c r="E32" i="8" l="1"/>
  <c r="F31" i="8"/>
  <c r="F29" i="8" l="1"/>
  <c r="F11" i="8"/>
  <c r="F17" i="9" l="1"/>
  <c r="F16" i="9"/>
  <c r="F15" i="9"/>
  <c r="F14" i="9"/>
  <c r="F13" i="9"/>
  <c r="F12" i="9"/>
  <c r="F70" i="9"/>
  <c r="F71" i="9"/>
  <c r="F72" i="9"/>
  <c r="F73" i="9"/>
  <c r="F74" i="9"/>
  <c r="F75" i="9"/>
  <c r="F76" i="9"/>
  <c r="F77" i="9"/>
  <c r="F78" i="9"/>
  <c r="F69" i="9"/>
  <c r="F79" i="9" s="1"/>
  <c r="F80" i="9" s="1"/>
  <c r="F57" i="9" l="1"/>
  <c r="F58" i="9"/>
  <c r="F59" i="9"/>
  <c r="F60" i="9"/>
  <c r="F61" i="9"/>
  <c r="F62" i="9"/>
  <c r="F63" i="9"/>
  <c r="F64" i="9"/>
  <c r="F65" i="9"/>
  <c r="F66" i="9"/>
  <c r="F67" i="9"/>
  <c r="F56" i="9"/>
  <c r="F68" i="9" s="1"/>
  <c r="F53" i="9" l="1"/>
  <c r="F54" i="9"/>
  <c r="F52" i="9"/>
  <c r="F55" i="9" s="1"/>
  <c r="F51" i="9"/>
  <c r="F21" i="9" l="1"/>
  <c r="F42" i="9" l="1"/>
  <c r="F43" i="9"/>
  <c r="F44" i="9"/>
  <c r="F45" i="9"/>
  <c r="F46" i="9"/>
  <c r="F47" i="9"/>
  <c r="F48" i="9"/>
  <c r="F49" i="9"/>
  <c r="F41" i="9" l="1"/>
  <c r="F40" i="9"/>
  <c r="F39" i="9"/>
  <c r="F38" i="9"/>
  <c r="F37" i="9"/>
  <c r="F36" i="9"/>
  <c r="F35" i="9"/>
  <c r="F34" i="9"/>
  <c r="F33" i="9"/>
  <c r="F32" i="9"/>
  <c r="F22" i="9" l="1"/>
  <c r="F23" i="9"/>
  <c r="F25" i="9"/>
  <c r="F26" i="9"/>
  <c r="F27" i="9"/>
  <c r="F28" i="9"/>
  <c r="F29" i="9"/>
  <c r="F30" i="9"/>
  <c r="F31" i="9"/>
  <c r="F20" i="9"/>
  <c r="F24" i="9" s="1"/>
  <c r="F39" i="8"/>
  <c r="F19" i="9"/>
  <c r="F11" i="9"/>
  <c r="F10" i="9"/>
  <c r="F9" i="9"/>
  <c r="F8" i="9"/>
  <c r="F7" i="9"/>
  <c r="F6" i="9"/>
  <c r="F50" i="9" l="1"/>
  <c r="F30" i="8"/>
  <c r="F38" i="8" l="1"/>
  <c r="F37" i="8"/>
  <c r="F40" i="8" s="1"/>
  <c r="F42" i="8" s="1"/>
  <c r="F28" i="8"/>
  <c r="F27" i="8"/>
  <c r="F26" i="8"/>
  <c r="F25" i="8"/>
  <c r="F24" i="8"/>
  <c r="F23" i="8"/>
  <c r="F22" i="8"/>
  <c r="F21" i="8"/>
  <c r="F20" i="8"/>
  <c r="F19" i="8"/>
  <c r="F18" i="8"/>
  <c r="F17" i="8"/>
  <c r="F15" i="8"/>
  <c r="F14" i="8"/>
  <c r="F13" i="8"/>
  <c r="F12" i="8"/>
  <c r="F10" i="8"/>
  <c r="F9" i="8"/>
  <c r="F8" i="8"/>
  <c r="F7" i="8"/>
  <c r="F6" i="8"/>
  <c r="F5" i="8"/>
  <c r="F32" i="8" s="1"/>
  <c r="F44" i="8" s="1"/>
  <c r="F6" i="7" l="1"/>
  <c r="F7" i="7"/>
  <c r="F8" i="7"/>
  <c r="F9" i="7"/>
  <c r="E10" i="7"/>
  <c r="F10" i="7" l="1"/>
  <c r="H8" i="6" l="1"/>
  <c r="H9" i="6"/>
  <c r="H10" i="6"/>
  <c r="H11" i="6"/>
  <c r="H12" i="6"/>
  <c r="H13" i="6"/>
  <c r="H14" i="6"/>
  <c r="H15" i="6"/>
  <c r="H16" i="6"/>
  <c r="H17" i="6"/>
  <c r="H18" i="6"/>
  <c r="H19" i="6"/>
  <c r="H20" i="6"/>
  <c r="H6" i="6"/>
  <c r="H7" i="6"/>
  <c r="F7" i="6"/>
  <c r="F8" i="6"/>
  <c r="F9" i="6"/>
  <c r="F10" i="6"/>
  <c r="F11" i="6"/>
  <c r="G11" i="6" s="1"/>
  <c r="F12" i="6"/>
  <c r="G12" i="6" s="1"/>
  <c r="F13" i="6"/>
  <c r="G13" i="6" s="1"/>
  <c r="F14" i="6"/>
  <c r="G14" i="6" s="1"/>
  <c r="F15" i="6"/>
  <c r="F16" i="6"/>
  <c r="F17" i="6"/>
  <c r="G17" i="6" s="1"/>
  <c r="F18" i="6"/>
  <c r="F19" i="6"/>
  <c r="G19" i="6" s="1"/>
  <c r="F20" i="6"/>
  <c r="G20" i="6" s="1"/>
  <c r="F6" i="6"/>
  <c r="F21" i="6" s="1"/>
  <c r="E21" i="6"/>
  <c r="G21" i="6" l="1"/>
  <c r="I7" i="6"/>
  <c r="I18" i="6"/>
  <c r="I16" i="6"/>
  <c r="I10" i="6"/>
  <c r="I8" i="6"/>
  <c r="I6" i="6"/>
  <c r="I15" i="6"/>
  <c r="I9" i="6"/>
  <c r="H21" i="6"/>
  <c r="I21" i="6" l="1"/>
</calcChain>
</file>

<file path=xl/sharedStrings.xml><?xml version="1.0" encoding="utf-8"?>
<sst xmlns="http://schemas.openxmlformats.org/spreadsheetml/2006/main" count="488" uniqueCount="214">
  <si>
    <t xml:space="preserve">Eil. Nr. </t>
  </si>
  <si>
    <t>Priemonės autorius ir pavadinimas</t>
  </si>
  <si>
    <t>Leidykla</t>
  </si>
  <si>
    <t>Kaina</t>
  </si>
  <si>
    <t>Suma</t>
  </si>
  <si>
    <t>Šviesa</t>
  </si>
  <si>
    <t xml:space="preserve">Skirta  mokymo lėšų  8000 Eur </t>
  </si>
  <si>
    <t>Baltos lankos</t>
  </si>
  <si>
    <t>Eil. Nr.</t>
  </si>
  <si>
    <t>Briedis</t>
  </si>
  <si>
    <t>D. Rakutis. Kario keliu</t>
  </si>
  <si>
    <t>Nė dienos be lietuvių kalbos</t>
  </si>
  <si>
    <t>A. Landsbergienė. Išgyventi paauglystę</t>
  </si>
  <si>
    <t>Knygos.lt</t>
  </si>
  <si>
    <t>K. Klimas. Mokytojas</t>
  </si>
  <si>
    <t>I. Pelisse du Rausas. Mama, papasakok man apie meilę</t>
  </si>
  <si>
    <t>Europos politinis žemėlapis 42x29,7 cm</t>
  </si>
  <si>
    <t>Pasaulio poltinis žemėlapis 42x29,7 cm</t>
  </si>
  <si>
    <t>Presler. Natanas ir jo vaikai</t>
  </si>
  <si>
    <t>V. Makauskienė, R. Ivoškuvienė. Kalbėjimo, kalbos ir komunikacijos sutrikimai: logopedijos vadovėlis</t>
  </si>
  <si>
    <t>MB Didaktica</t>
  </si>
  <si>
    <t>Informatika. Vadovėlis 5- 6 kl. 1 d. ("Horizontai")</t>
  </si>
  <si>
    <t>R. Šalna. Žemė: geografijos vadovėlis 7 kl. 1 d.</t>
  </si>
  <si>
    <t>R. Šalna. Žemė: geografijos vadovėlis 7 kl. 2 d.</t>
  </si>
  <si>
    <t>R. Šalna. Žemė: geografijos vadovėlis 9 kl. 1 d.</t>
  </si>
  <si>
    <t>R. Šalna. Žemė: geografijos vadovėlis 9 kl. 2 d.</t>
  </si>
  <si>
    <t>J. Mikulevičiūtė ir kt. Biologija 9 kl. 1 d. ("Horizontai")</t>
  </si>
  <si>
    <t>J. Mikulevičiūtė ir kt. Biologija 9 kl. 2 d. ("Horizontai")</t>
  </si>
  <si>
    <t>Istorijos vadovėlis 5 kl. 1 d.</t>
  </si>
  <si>
    <t>Istorijos vadovėlis 5 kl. 2 d.</t>
  </si>
  <si>
    <t>Istorijos vadovėlis 7 kl. 1 d.</t>
  </si>
  <si>
    <t>Istorijos vadovėlis 7 kl. 2 d.</t>
  </si>
  <si>
    <t>Istorijos vadovėlis 9 kl. 1 d.</t>
  </si>
  <si>
    <t>Istorijos vadovėlis 9 kl. 2 d.</t>
  </si>
  <si>
    <t>Tyrinėjame gamtą: gamtos mokslų vadovėlis 5 kl.</t>
  </si>
  <si>
    <t>R. Burakienė ir kt. Biologija: vadovėlis 7 kl. 1 d.</t>
  </si>
  <si>
    <t>R. Burakienė ir kt. Biologija: vadovėlis 7 kl. 2 d.</t>
  </si>
  <si>
    <t>Suma iš ML</t>
  </si>
  <si>
    <t>Gamtos mokslai 5 kl. 1 d. ("Horizontai")</t>
  </si>
  <si>
    <t>Gamtos mokslai 5 kl. 2 d. ("Horizontai")</t>
  </si>
  <si>
    <t>S. Zalitienė, R. Zubrickienė. Biologija. Vadovėlis 7 kl. 1 d. ("Horizontai")</t>
  </si>
  <si>
    <t>S. Zalitienė, R. Zubrickienė. Biologija. Vadovėlis 7 kl. 2 d. ("Horizontai")</t>
  </si>
  <si>
    <t>Likutis</t>
  </si>
  <si>
    <t xml:space="preserve">Suma iš ESF </t>
  </si>
  <si>
    <t>VADOVĖLIAI</t>
  </si>
  <si>
    <t>Vadovėlio autorius ir pavadinimas</t>
  </si>
  <si>
    <t>Egz. sk.</t>
  </si>
  <si>
    <t>MOKYMO PRIEMONĖS</t>
  </si>
  <si>
    <t>Matematika. Vadovėlis 5 kl. 1 d. ('Horizontai")</t>
  </si>
  <si>
    <t xml:space="preserve">P. Pečiuliauskienė. Fizika 7 kl. </t>
  </si>
  <si>
    <t>Literatūra 5 kl. 1 d. ("Horizontai")</t>
  </si>
  <si>
    <t>Literatūra 7 kl. 1 d.  ("Horizontai")</t>
  </si>
  <si>
    <t>Literatūra 9 kl. 1 d. ("Horizontai")</t>
  </si>
  <si>
    <t>Matematika. Vadovėlis 5 kl. 2 d. ('Horizontai")</t>
  </si>
  <si>
    <t xml:space="preserve">Matematika vsiems. 5 kl. 1 d. </t>
  </si>
  <si>
    <t>TEV</t>
  </si>
  <si>
    <t xml:space="preserve">Matematika visiems. 5 kl. 2 d. </t>
  </si>
  <si>
    <r>
      <t>Lei</t>
    </r>
    <r>
      <rPr>
        <sz val="11"/>
        <color theme="1"/>
        <rFont val="Calibri"/>
        <family val="2"/>
        <charset val="186"/>
        <scheme val="minor"/>
      </rPr>
      <t>dykla</t>
    </r>
  </si>
  <si>
    <t xml:space="preserve">Literatūra. 5 kl. 1 d. </t>
  </si>
  <si>
    <t xml:space="preserve">Literatūra. 7 kl. 1 d. </t>
  </si>
  <si>
    <t xml:space="preserve">Egz. sk </t>
  </si>
  <si>
    <t>Skirta lėšų: 14667,84 Eur, 792 vadovėliams įsigyti</t>
  </si>
  <si>
    <t xml:space="preserve">Vadovėliai pirkti už projekto "Skaitmeninio ugdymo turinio kūrimas ir diegimas" lėšas 2023 m. </t>
  </si>
  <si>
    <t xml:space="preserve">Skirta lėšų 7580,00 Eur </t>
  </si>
  <si>
    <t>Mokymo lėšų panaudojimas 2023-2024 m.m.</t>
  </si>
  <si>
    <t>Literatūra 5 kl. 2 d. (Horizontai"</t>
  </si>
  <si>
    <t>Edukacinio turinio sprendimai</t>
  </si>
  <si>
    <t>Literatūra 9 kl. 2 d. ("Horizontai")</t>
  </si>
  <si>
    <t>Literatūra 9 kl. 1 d.</t>
  </si>
  <si>
    <t>Vilkaviškio Salomėjos Nėries pagrindinės mokyklos knygų užsakymas bibliotekos fondams pildyti 2023- 2024 m.m.</t>
  </si>
  <si>
    <t>Autorius ir pavadinimas</t>
  </si>
  <si>
    <t>Įsigijimo šaltinis</t>
  </si>
  <si>
    <t>Egz. skaičius</t>
  </si>
  <si>
    <t>Periodinė elementų lentelė 29,7x21 cm</t>
  </si>
  <si>
    <t>Šeimos lizdo šiluma- sparnai tėvams ir vaikams</t>
  </si>
  <si>
    <t>Kaip auklėti vaikus, kad jie netaptų šikniais</t>
  </si>
  <si>
    <t>Tėvystė pokytis. Dešimt universalių tiesų, pakeisiančių jūsų auklėjimo būdus</t>
  </si>
  <si>
    <t>F. H. Burnett. Paslaptingas sodas</t>
  </si>
  <si>
    <t>Žuvelė medyje</t>
  </si>
  <si>
    <t>Tyto alba</t>
  </si>
  <si>
    <t>Berniukas akvariume</t>
  </si>
  <si>
    <t>T. Dirgėla. Vytautas Didysis. Valdove, gal asmenukę?</t>
  </si>
  <si>
    <t>T. Dirgėla. Lukas Šiaudelis laimi milijoną</t>
  </si>
  <si>
    <t>T. Dirgėla. Lukas Šiaudelis šoka baletą</t>
  </si>
  <si>
    <t>T. Dirgėla. Domas ir Tomas. Dingusių katinų byla</t>
  </si>
  <si>
    <t>T. Dirgėla. Domas ir Tomas. Pasaulio pabaigos byla</t>
  </si>
  <si>
    <t>T. Dirgėla. Domas ir Tomas. Dingusio sniego byla</t>
  </si>
  <si>
    <t>Gina Viliūnė. Žmogžudystė batsiuvio dirbtuvėje</t>
  </si>
  <si>
    <t>Gina Viliūnė. Spąstai pirklio žudikui</t>
  </si>
  <si>
    <t>Gina Viliūnė. Mirtinas arkebūzos šūvis</t>
  </si>
  <si>
    <t>K. Swan. Slaptas kelias</t>
  </si>
  <si>
    <t>K. Swan. Slaptoji įlanka</t>
  </si>
  <si>
    <t>K. Swan. Kalėdų vakarėlis</t>
  </si>
  <si>
    <t>K. Swan. Kalėdų šviesos</t>
  </si>
  <si>
    <t>K. Swan. Žvaigždės virš Romos</t>
  </si>
  <si>
    <t>M. Escobar. Aušvico lopšinė</t>
  </si>
  <si>
    <t>M. Escobar. Bibliotekininkė iš San Malo</t>
  </si>
  <si>
    <t>M. Escobar. Vaikai iš Varšuvos geto</t>
  </si>
  <si>
    <t>M. Escobar. Dovydo žvaigždės vaikai</t>
  </si>
  <si>
    <t>R. Kmita. Pietinia kronikas</t>
  </si>
  <si>
    <t>R. Kmita. Remyga</t>
  </si>
  <si>
    <t>V. Mažeikienė. Paauglystė- misija įmanoma</t>
  </si>
  <si>
    <t>V. Mažeikienė. Kai augti sunku</t>
  </si>
  <si>
    <t>R. Kėvalas. Ką mes padarėme savo vaikams</t>
  </si>
  <si>
    <t>A. Bumblauskas. Lietuvos istorija 4-5 d.</t>
  </si>
  <si>
    <t>Presvika</t>
  </si>
  <si>
    <t>J. Kinney. Nevykėlio dienoraštis 15. Netikėti vasaros nuotykiai</t>
  </si>
  <si>
    <t>J. Kinney. Nevykėlio dienoraštis 16. Lemtingas metimas</t>
  </si>
  <si>
    <t>J. Kinney. Nevykėlio dienoraštis 17. Šlovės kaina</t>
  </si>
  <si>
    <t>B. Albertalbi. Su meile- Saimonas</t>
  </si>
  <si>
    <t>Alma littera</t>
  </si>
  <si>
    <t xml:space="preserve">I. Buivydaitė. Kas būtų, jei... </t>
  </si>
  <si>
    <t>A. Cicėnaitė. Anglų kalbos žodynas</t>
  </si>
  <si>
    <t>A. Cicėnaitė. Tylos istorija</t>
  </si>
  <si>
    <t>A. C. Doyle. Šerlokas Holmsas. Kraujo spalvos etiudas</t>
  </si>
  <si>
    <t>A. Standish. Neįtikėtinos Baskervilių dvaro istorijos</t>
  </si>
  <si>
    <t>R. R. Russell. Prietrankos dienoraštis 15. Ne itin sklandžios viešnagės Paryžiuje istorija</t>
  </si>
  <si>
    <t>Haris Poteris. Burtininkų almanachas</t>
  </si>
  <si>
    <t>Haris Poteris ir Išminties akmuo. Iliustruotas leidimas</t>
  </si>
  <si>
    <t>Haris Poteris ir Paslapčių kambarys. Iliustruotas leidimas</t>
  </si>
  <si>
    <t>Haris Poteris ir Azkabano kalinys. Iliustruotas leidimas</t>
  </si>
  <si>
    <t>Haris Poteris ir Ugnies taurė. Iliustruotas leidimas</t>
  </si>
  <si>
    <t>R. Kiplingas. Džiunglių knyga 1-2 d.</t>
  </si>
  <si>
    <t>Nieko rimto</t>
  </si>
  <si>
    <t>Dž. Sviftas. Guliverio kelionės</t>
  </si>
  <si>
    <t>R. House. Žąsų kaliu</t>
  </si>
  <si>
    <t xml:space="preserve">Spragtukas ir pelių karalius </t>
  </si>
  <si>
    <t>Drakula</t>
  </si>
  <si>
    <t>N. Vaitkutė. Vaivorykščių arkos</t>
  </si>
  <si>
    <t>Knygų rinkinys "Magiškoms detektyvinėms kelionėms!"</t>
  </si>
  <si>
    <t>Lakotų mėnulis</t>
  </si>
  <si>
    <t>Pusiaukelėje į dangų</t>
  </si>
  <si>
    <t>Berniukas ant medinės dėžės</t>
  </si>
  <si>
    <t>Knygos bibliotekos fondams papildyti</t>
  </si>
  <si>
    <t>Kaip atpažinti ir įveikti valgymo sutrikimus</t>
  </si>
  <si>
    <t>"Raudonkepuraitė" ir kitos Šarlio Pero pasakos</t>
  </si>
  <si>
    <t>Paskutinė istorijų pasakotoja</t>
  </si>
  <si>
    <t>Paskutinis namas gatvėje</t>
  </si>
  <si>
    <t>(Ne)sergu: valgymo sutrikimų sukeltų medicininių komplikacijų vadovas</t>
  </si>
  <si>
    <t>Paskutinė Šanchajaus rožė</t>
  </si>
  <si>
    <t>Iš viso</t>
  </si>
  <si>
    <t>Matematika 9 kl. 1 d. ("Horizontai")</t>
  </si>
  <si>
    <t xml:space="preserve">Literatūra 5 kl. 2 d. </t>
  </si>
  <si>
    <t>Vadovėliams iš viso</t>
  </si>
  <si>
    <t xml:space="preserve"> Mokymo lėšų išleista </t>
  </si>
  <si>
    <t>Sutaupyta SUT lėšų</t>
  </si>
  <si>
    <t>Vadovėliai pirkti už projekto "Skaitmeninio ugdymo turinio kūrimas ir diegimas" lėšas, 2023 m. spalio 19 d. įsak. Nr. V-1379</t>
  </si>
  <si>
    <t>Mokymo priemonėms išleista</t>
  </si>
  <si>
    <t>Mokymo ir ESF lėšų vadovėliams ir mokymo priemonėms pirkti panaudojimas 2023-2024 m.m.</t>
  </si>
  <si>
    <t>Skirta lėšų iš ES fondų 14,667,84 Eur, 792 vadovėliams</t>
  </si>
  <si>
    <t>Skirta SUT VB lėšų 7580 Eur</t>
  </si>
  <si>
    <t>Egz. sk. iš ML</t>
  </si>
  <si>
    <t>Egz. sk iš ESF</t>
  </si>
  <si>
    <t>Iš viso egz.</t>
  </si>
  <si>
    <t>Suma SUT VB</t>
  </si>
  <si>
    <t>Matematika. Vadovėlis 9 kl. 1 d. ('Horizontai")</t>
  </si>
  <si>
    <t xml:space="preserve">Literatūra. 5 kl. 2 d. </t>
  </si>
  <si>
    <t xml:space="preserve">Literatūra 9 kl. 1 d. </t>
  </si>
  <si>
    <t>Mokytojo vardas, pavardė</t>
  </si>
  <si>
    <t>El. paštas (registruotas www.emapamokos.lt)</t>
  </si>
  <si>
    <t>Mokomasis dalykas</t>
  </si>
  <si>
    <t>Klasė</t>
  </si>
  <si>
    <t>Vienetų skaičius</t>
  </si>
  <si>
    <t>Nijolė Bulotienė</t>
  </si>
  <si>
    <t>nijolebul@gmail.com</t>
  </si>
  <si>
    <t>Matematika</t>
  </si>
  <si>
    <t>5A</t>
  </si>
  <si>
    <t>6A</t>
  </si>
  <si>
    <t>7A</t>
  </si>
  <si>
    <t>7C</t>
  </si>
  <si>
    <t>8B</t>
  </si>
  <si>
    <t>Rūta Gaurilčikienė</t>
  </si>
  <si>
    <t>rgaurilcikiene@gmail.com</t>
  </si>
  <si>
    <t>5C</t>
  </si>
  <si>
    <t>6C</t>
  </si>
  <si>
    <t>7D</t>
  </si>
  <si>
    <t>8D</t>
  </si>
  <si>
    <t>Ramunė Muliuolienė</t>
  </si>
  <si>
    <t>r.muliuoliene@gmail.com</t>
  </si>
  <si>
    <t>6B</t>
  </si>
  <si>
    <t>6D</t>
  </si>
  <si>
    <t>7B</t>
  </si>
  <si>
    <t>8A</t>
  </si>
  <si>
    <t>Jolanta Vizgirdienė</t>
  </si>
  <si>
    <t>jolantavizgirdiene@gmail.com</t>
  </si>
  <si>
    <t>5B</t>
  </si>
  <si>
    <t>5D</t>
  </si>
  <si>
    <t>8C</t>
  </si>
  <si>
    <t>EDUKA licencijų poreikis</t>
  </si>
  <si>
    <t xml:space="preserve">Mokytojams </t>
  </si>
  <si>
    <t>Mokiniams  vnt.</t>
  </si>
  <si>
    <t>Gitana Melnykaitė</t>
  </si>
  <si>
    <t>Sonata Jankienė</t>
  </si>
  <si>
    <t>Edita Linkevičienė</t>
  </si>
  <si>
    <t>Lina Švenčiūnienė</t>
  </si>
  <si>
    <t>Bendra suma</t>
  </si>
  <si>
    <t>Iš viso EMA ir EDUKA</t>
  </si>
  <si>
    <t>Privet!  I m.m.  Rusų k. vadovėlis 6 kl.</t>
  </si>
  <si>
    <t>Vilkaviškio Salomėjos Nėries pagrindinės mokyklos skaitmeninių priemonių poreikio lentelė 2023-2024 m.m.</t>
  </si>
  <si>
    <t>įvairios</t>
  </si>
  <si>
    <t>Pastaba</t>
  </si>
  <si>
    <t>Panaudota lėšų</t>
  </si>
  <si>
    <t xml:space="preserve">Nupirkta egz. </t>
  </si>
  <si>
    <t xml:space="preserve">Privet! I m.m. Rusų k. vadovėlis 6 kl. </t>
  </si>
  <si>
    <t>8F</t>
  </si>
  <si>
    <t>8G</t>
  </si>
  <si>
    <t>8E</t>
  </si>
  <si>
    <t>Knygos bibliotekos fondams papildyti (atskiras sąrašas)</t>
  </si>
  <si>
    <t>Sutaupyta iš SUT lėšų</t>
  </si>
  <si>
    <t>Išleista iš viso vadovėliams ir mokymo priemonėms</t>
  </si>
  <si>
    <t>Egz. sk. SUT VB</t>
  </si>
  <si>
    <t>Egz. sk</t>
  </si>
  <si>
    <t>Tiekėjas</t>
  </si>
  <si>
    <t>Įvairios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</si>
</sst>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27]_-;\-* #,##0.00\ [$€-427]_-;_-* &quot;-&quot;??\ [$€-427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0" fillId="0" borderId="0" xfId="1" applyFont="1"/>
    <xf numFmtId="44" fontId="0" fillId="0" borderId="1" xfId="1" applyFont="1" applyBorder="1"/>
    <xf numFmtId="0" fontId="0" fillId="0" borderId="1" xfId="0" applyBorder="1" applyAlignment="1">
      <alignment wrapText="1"/>
    </xf>
    <xf numFmtId="0" fontId="7" fillId="0" borderId="1" xfId="0" applyFont="1" applyBorder="1"/>
    <xf numFmtId="0" fontId="8" fillId="0" borderId="1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9" fillId="0" borderId="1" xfId="1" applyNumberFormat="1" applyFont="1" applyFill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4" xfId="1" applyNumberFormat="1" applyFont="1" applyBorder="1" applyAlignment="1">
      <alignment horizontal="center"/>
    </xf>
    <xf numFmtId="0" fontId="11" fillId="0" borderId="4" xfId="0" applyNumberFormat="1" applyFont="1" applyBorder="1" applyAlignment="1">
      <alignment horizontal="center"/>
    </xf>
    <xf numFmtId="0" fontId="7" fillId="0" borderId="0" xfId="0" applyFont="1"/>
    <xf numFmtId="0" fontId="0" fillId="0" borderId="1" xfId="0" applyBorder="1" applyAlignment="1"/>
    <xf numFmtId="0" fontId="9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9" fillId="0" borderId="1" xfId="0" applyNumberFormat="1" applyFont="1" applyFill="1" applyBorder="1"/>
    <xf numFmtId="0" fontId="8" fillId="0" borderId="1" xfId="0" applyNumberFormat="1" applyFont="1" applyFill="1" applyBorder="1" applyAlignment="1">
      <alignment horizontal="left"/>
    </xf>
    <xf numFmtId="0" fontId="8" fillId="0" borderId="4" xfId="0" applyNumberFormat="1" applyFont="1" applyFill="1" applyBorder="1" applyAlignment="1">
      <alignment horizontal="left"/>
    </xf>
    <xf numFmtId="0" fontId="0" fillId="0" borderId="0" xfId="0" applyNumberFormat="1"/>
    <xf numFmtId="44" fontId="0" fillId="0" borderId="0" xfId="1" applyFont="1" applyAlignment="1">
      <alignment horizontal="center"/>
    </xf>
    <xf numFmtId="0" fontId="7" fillId="0" borderId="1" xfId="0" applyFont="1" applyBorder="1" applyAlignment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horizontal="center" wrapText="1"/>
    </xf>
    <xf numFmtId="44" fontId="0" fillId="0" borderId="1" xfId="1" applyFont="1" applyBorder="1" applyAlignment="1">
      <alignment wrapText="1"/>
    </xf>
    <xf numFmtId="44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44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164" fontId="8" fillId="2" borderId="1" xfId="1" applyNumberFormat="1" applyFont="1" applyFill="1" applyBorder="1" applyAlignment="1">
      <alignment horizontal="center" wrapText="1"/>
    </xf>
    <xf numFmtId="0" fontId="8" fillId="2" borderId="1" xfId="1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wrapText="1"/>
    </xf>
    <xf numFmtId="0" fontId="8" fillId="0" borderId="1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8" fillId="0" borderId="1" xfId="0" applyNumberFormat="1" applyFont="1" applyFill="1" applyBorder="1" applyAlignment="1">
      <alignment wrapText="1"/>
    </xf>
    <xf numFmtId="164" fontId="8" fillId="0" borderId="1" xfId="1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49" fontId="7" fillId="0" borderId="1" xfId="0" applyNumberFormat="1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8" fillId="2" borderId="3" xfId="1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44" fontId="7" fillId="0" borderId="1" xfId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44" fontId="8" fillId="0" borderId="1" xfId="1" applyFont="1" applyFill="1" applyBorder="1"/>
    <xf numFmtId="0" fontId="0" fillId="0" borderId="6" xfId="0" applyBorder="1"/>
    <xf numFmtId="44" fontId="8" fillId="0" borderId="6" xfId="1" applyFont="1" applyFill="1" applyBorder="1"/>
    <xf numFmtId="0" fontId="0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8" fillId="0" borderId="1" xfId="1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6" xfId="1" applyNumberFormat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0" fontId="0" fillId="0" borderId="0" xfId="0" applyAlignment="1">
      <alignment horizontal="center"/>
    </xf>
    <xf numFmtId="44" fontId="9" fillId="0" borderId="1" xfId="1" applyFont="1" applyBorder="1"/>
    <xf numFmtId="0" fontId="8" fillId="2" borderId="1" xfId="2" applyFont="1" applyFill="1" applyBorder="1"/>
    <xf numFmtId="0" fontId="0" fillId="2" borderId="1" xfId="0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164" fontId="14" fillId="0" borderId="0" xfId="0" applyNumberFormat="1" applyFont="1"/>
    <xf numFmtId="0" fontId="0" fillId="3" borderId="1" xfId="0" applyFill="1" applyBorder="1" applyAlignment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44" fontId="8" fillId="3" borderId="1" xfId="1" applyFont="1" applyFill="1" applyBorder="1" applyAlignment="1">
      <alignment horizontal="center"/>
    </xf>
    <xf numFmtId="0" fontId="8" fillId="3" borderId="1" xfId="1" applyNumberFormat="1" applyFont="1" applyFill="1" applyBorder="1" applyAlignment="1">
      <alignment horizontal="center"/>
    </xf>
    <xf numFmtId="44" fontId="11" fillId="3" borderId="1" xfId="1" applyFont="1" applyFill="1" applyBorder="1"/>
    <xf numFmtId="0" fontId="0" fillId="3" borderId="1" xfId="0" applyFill="1" applyBorder="1"/>
    <xf numFmtId="0" fontId="0" fillId="3" borderId="1" xfId="1" applyNumberFormat="1" applyFont="1" applyFill="1" applyBorder="1" applyAlignment="1">
      <alignment horizontal="center"/>
    </xf>
    <xf numFmtId="44" fontId="7" fillId="3" borderId="1" xfId="1" applyFont="1" applyFill="1" applyBorder="1"/>
    <xf numFmtId="44" fontId="7" fillId="3" borderId="1" xfId="0" applyNumberFormat="1" applyFont="1" applyFill="1" applyBorder="1"/>
    <xf numFmtId="0" fontId="14" fillId="3" borderId="1" xfId="0" applyFont="1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164" fontId="14" fillId="3" borderId="0" xfId="0" applyNumberFormat="1" applyFont="1" applyFill="1"/>
    <xf numFmtId="164" fontId="11" fillId="3" borderId="3" xfId="1" applyNumberFormat="1" applyFont="1" applyFill="1" applyBorder="1" applyAlignment="1">
      <alignment horizontal="center"/>
    </xf>
    <xf numFmtId="0" fontId="11" fillId="3" borderId="3" xfId="1" applyNumberFormat="1" applyFont="1" applyFill="1" applyBorder="1" applyAlignment="1">
      <alignment horizontal="center"/>
    </xf>
    <xf numFmtId="0" fontId="7" fillId="3" borderId="0" xfId="0" applyFont="1" applyFill="1"/>
    <xf numFmtId="0" fontId="0" fillId="3" borderId="0" xfId="0" applyFill="1"/>
    <xf numFmtId="0" fontId="7" fillId="3" borderId="1" xfId="0" applyFont="1" applyFill="1" applyBorder="1" applyAlignment="1"/>
    <xf numFmtId="44" fontId="0" fillId="3" borderId="0" xfId="0" applyNumberFormat="1" applyFill="1"/>
    <xf numFmtId="164" fontId="5" fillId="3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49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164" fontId="8" fillId="2" borderId="1" xfId="1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/>
    <xf numFmtId="0" fontId="16" fillId="0" borderId="0" xfId="0" applyFont="1"/>
    <xf numFmtId="49" fontId="8" fillId="2" borderId="1" xfId="0" applyNumberFormat="1" applyFont="1" applyFill="1" applyBorder="1"/>
    <xf numFmtId="0" fontId="8" fillId="2" borderId="1" xfId="1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11" fillId="0" borderId="0" xfId="0" applyFont="1"/>
    <xf numFmtId="0" fontId="8" fillId="0" borderId="0" xfId="0" applyFont="1"/>
    <xf numFmtId="0" fontId="17" fillId="0" borderId="0" xfId="0" applyFont="1"/>
    <xf numFmtId="0" fontId="9" fillId="0" borderId="0" xfId="0" applyFont="1" applyAlignment="1">
      <alignment wrapText="1"/>
    </xf>
    <xf numFmtId="0" fontId="11" fillId="2" borderId="0" xfId="0" applyFont="1" applyFill="1"/>
    <xf numFmtId="0" fontId="9" fillId="2" borderId="0" xfId="0" applyFont="1" applyFill="1"/>
    <xf numFmtId="0" fontId="9" fillId="0" borderId="0" xfId="0" applyFont="1"/>
    <xf numFmtId="0" fontId="0" fillId="0" borderId="0" xfId="0" applyFill="1"/>
    <xf numFmtId="0" fontId="7" fillId="2" borderId="0" xfId="0" applyFont="1" applyFill="1"/>
    <xf numFmtId="0" fontId="8" fillId="2" borderId="3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4" fontId="8" fillId="0" borderId="4" xfId="1" applyNumberFormat="1" applyFont="1" applyBorder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0" fontId="0" fillId="0" borderId="0" xfId="0" applyBorder="1"/>
    <xf numFmtId="164" fontId="7" fillId="2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4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5" fontId="0" fillId="0" borderId="0" xfId="0" applyNumberFormat="1"/>
    <xf numFmtId="0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/>
    <xf numFmtId="0" fontId="7" fillId="0" borderId="0" xfId="0" applyFont="1" applyAlignment="1">
      <alignment horizontal="right"/>
    </xf>
    <xf numFmtId="44" fontId="7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0" fontId="9" fillId="0" borderId="0" xfId="0" applyNumberFormat="1" applyFont="1" applyFill="1" applyBorder="1"/>
    <xf numFmtId="164" fontId="9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165" fontId="11" fillId="0" borderId="0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NumberFormat="1" applyFont="1" applyBorder="1"/>
    <xf numFmtId="0" fontId="11" fillId="3" borderId="1" xfId="0" applyNumberFormat="1" applyFont="1" applyFill="1" applyBorder="1" applyAlignment="1">
      <alignment horizontal="center"/>
    </xf>
    <xf numFmtId="0" fontId="11" fillId="3" borderId="3" xfId="0" applyNumberFormat="1" applyFont="1" applyFill="1" applyBorder="1" applyAlignment="1">
      <alignment horizontal="center"/>
    </xf>
    <xf numFmtId="165" fontId="11" fillId="3" borderId="1" xfId="0" applyNumberFormat="1" applyFont="1" applyFill="1" applyBorder="1"/>
    <xf numFmtId="164" fontId="11" fillId="3" borderId="1" xfId="0" applyNumberFormat="1" applyFont="1" applyFill="1" applyBorder="1"/>
    <xf numFmtId="8" fontId="7" fillId="3" borderId="1" xfId="0" applyNumberFormat="1" applyFont="1" applyFill="1" applyBorder="1" applyAlignment="1">
      <alignment horizontal="center"/>
    </xf>
    <xf numFmtId="8" fontId="0" fillId="3" borderId="1" xfId="0" applyNumberForma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164" fontId="15" fillId="3" borderId="0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9" fillId="3" borderId="1" xfId="0" applyNumberFormat="1" applyFont="1" applyFill="1" applyBorder="1" applyAlignment="1">
      <alignment horizontal="center"/>
    </xf>
    <xf numFmtId="164" fontId="9" fillId="3" borderId="1" xfId="1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left" wrapText="1"/>
    </xf>
    <xf numFmtId="164" fontId="7" fillId="3" borderId="1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44" fontId="9" fillId="0" borderId="0" xfId="1" applyFont="1" applyFill="1" applyBorder="1" applyAlignment="1">
      <alignment horizontal="center"/>
    </xf>
    <xf numFmtId="0" fontId="11" fillId="3" borderId="0" xfId="0" applyNumberFormat="1" applyFont="1" applyFill="1" applyBorder="1" applyAlignment="1">
      <alignment wrapText="1"/>
    </xf>
    <xf numFmtId="44" fontId="11" fillId="3" borderId="0" xfId="0" applyNumberFormat="1" applyFont="1" applyFill="1" applyBorder="1" applyAlignment="1">
      <alignment horizontal="center"/>
    </xf>
    <xf numFmtId="164" fontId="11" fillId="3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5" fillId="3" borderId="3" xfId="0" applyNumberFormat="1" applyFont="1" applyFill="1" applyBorder="1" applyAlignment="1">
      <alignment horizontal="center"/>
    </xf>
    <xf numFmtId="0" fontId="15" fillId="3" borderId="7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3">
    <cellStyle name="Hipersaitas" xfId="2" builtinId="8"/>
    <cellStyle name="Įprastas" xfId="0" builtinId="0"/>
    <cellStyle name="Vali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opLeftCell="A37" workbookViewId="0">
      <selection activeCell="A42" sqref="A42"/>
    </sheetView>
  </sheetViews>
  <sheetFormatPr defaultRowHeight="15" x14ac:dyDescent="0.25"/>
  <cols>
    <col min="1" max="1" width="6.5703125" customWidth="1"/>
    <col min="2" max="2" width="51" style="11" bestFit="1" customWidth="1"/>
    <col min="3" max="3" width="29" style="34" customWidth="1"/>
    <col min="4" max="4" width="15.140625" style="12" customWidth="1"/>
    <col min="5" max="5" width="14.85546875" style="12" customWidth="1"/>
    <col min="6" max="6" width="14.85546875" style="96" customWidth="1"/>
    <col min="7" max="7" width="14.85546875" style="15" customWidth="1"/>
    <col min="8" max="8" width="14.85546875" style="16" customWidth="1"/>
    <col min="9" max="9" width="14.85546875" style="18" customWidth="1"/>
    <col min="10" max="11" width="13.28515625" customWidth="1"/>
    <col min="12" max="12" width="12.85546875" customWidth="1"/>
    <col min="13" max="13" width="16.7109375" customWidth="1"/>
  </cols>
  <sheetData>
    <row r="1" spans="1:15" x14ac:dyDescent="0.25">
      <c r="A1" s="216" t="s">
        <v>148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5" x14ac:dyDescent="0.25">
      <c r="A2" s="11" t="s">
        <v>6</v>
      </c>
      <c r="C2" s="126"/>
      <c r="D2" s="96"/>
      <c r="E2" s="11"/>
      <c r="F2" s="11"/>
      <c r="G2" s="11"/>
      <c r="H2" s="11"/>
      <c r="I2" s="127"/>
      <c r="J2" s="11"/>
    </row>
    <row r="3" spans="1:15" x14ac:dyDescent="0.25">
      <c r="A3" s="11" t="s">
        <v>149</v>
      </c>
      <c r="C3" s="126"/>
      <c r="D3" s="96"/>
      <c r="E3" s="11"/>
      <c r="F3" s="11"/>
      <c r="G3" s="11"/>
      <c r="H3" s="11"/>
      <c r="I3" s="127"/>
      <c r="J3" s="11"/>
    </row>
    <row r="4" spans="1:15" x14ac:dyDescent="0.25">
      <c r="A4" t="s">
        <v>150</v>
      </c>
      <c r="D4" s="96"/>
      <c r="E4" s="96"/>
      <c r="G4" s="96"/>
      <c r="H4" s="96"/>
    </row>
    <row r="5" spans="1:15" x14ac:dyDescent="0.25">
      <c r="A5" s="217" t="s">
        <v>44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47"/>
    </row>
    <row r="6" spans="1:15" x14ac:dyDescent="0.25">
      <c r="A6" s="9" t="s">
        <v>0</v>
      </c>
      <c r="B6" s="27" t="s">
        <v>45</v>
      </c>
      <c r="C6" s="128" t="s">
        <v>57</v>
      </c>
      <c r="D6" s="38" t="s">
        <v>3</v>
      </c>
      <c r="E6" s="38" t="s">
        <v>151</v>
      </c>
      <c r="F6" s="38" t="s">
        <v>210</v>
      </c>
      <c r="G6" s="38" t="s">
        <v>152</v>
      </c>
      <c r="H6" s="38" t="s">
        <v>153</v>
      </c>
      <c r="I6" s="129" t="s">
        <v>4</v>
      </c>
      <c r="J6" s="9" t="s">
        <v>37</v>
      </c>
      <c r="K6" s="130" t="s">
        <v>43</v>
      </c>
      <c r="L6" s="131" t="s">
        <v>154</v>
      </c>
      <c r="M6" s="22"/>
      <c r="N6" s="22"/>
      <c r="O6" s="22"/>
    </row>
    <row r="7" spans="1:15" x14ac:dyDescent="0.25">
      <c r="A7" s="141">
        <v>1</v>
      </c>
      <c r="B7" s="133" t="s">
        <v>50</v>
      </c>
      <c r="C7" s="134" t="s">
        <v>5</v>
      </c>
      <c r="D7" s="135">
        <v>17.899999999999999</v>
      </c>
      <c r="E7" s="132">
        <v>0</v>
      </c>
      <c r="F7" s="132">
        <v>0</v>
      </c>
      <c r="G7" s="132">
        <v>5</v>
      </c>
      <c r="H7" s="132">
        <f>E7+F7+G7</f>
        <v>5</v>
      </c>
      <c r="I7" s="136">
        <f>D7*G7</f>
        <v>89.5</v>
      </c>
      <c r="J7" s="137">
        <f>D7*E7</f>
        <v>0</v>
      </c>
      <c r="K7" s="137">
        <f>H7*18.52</f>
        <v>92.6</v>
      </c>
      <c r="L7" s="136">
        <f>D7*F7</f>
        <v>0</v>
      </c>
      <c r="M7" s="22"/>
      <c r="N7" s="22"/>
      <c r="O7" s="22"/>
    </row>
    <row r="8" spans="1:15" x14ac:dyDescent="0.25">
      <c r="A8" s="141">
        <v>2</v>
      </c>
      <c r="B8" s="133" t="s">
        <v>65</v>
      </c>
      <c r="C8" s="134" t="s">
        <v>5</v>
      </c>
      <c r="D8" s="135">
        <v>17.899999999999999</v>
      </c>
      <c r="E8" s="132">
        <v>5</v>
      </c>
      <c r="F8" s="132">
        <v>0</v>
      </c>
      <c r="G8" s="132">
        <v>0</v>
      </c>
      <c r="H8" s="132">
        <f t="shared" ref="H8:H40" si="0">E8+F8+G8</f>
        <v>5</v>
      </c>
      <c r="I8" s="136">
        <f>D8*H8</f>
        <v>89.5</v>
      </c>
      <c r="J8" s="137">
        <f t="shared" ref="J8:J40" si="1">D8*E8</f>
        <v>89.5</v>
      </c>
      <c r="K8" s="137">
        <v>0</v>
      </c>
      <c r="L8" s="136">
        <f t="shared" ref="L8:L40" si="2">D8*F8</f>
        <v>0</v>
      </c>
      <c r="M8" s="138"/>
      <c r="N8" s="138"/>
      <c r="O8" s="138"/>
    </row>
    <row r="9" spans="1:15" x14ac:dyDescent="0.25">
      <c r="A9" s="141">
        <v>3</v>
      </c>
      <c r="B9" s="133" t="s">
        <v>51</v>
      </c>
      <c r="C9" s="134" t="s">
        <v>5</v>
      </c>
      <c r="D9" s="135">
        <v>17.899999999999999</v>
      </c>
      <c r="E9" s="132">
        <v>0</v>
      </c>
      <c r="F9" s="132">
        <v>0</v>
      </c>
      <c r="G9" s="132">
        <v>5</v>
      </c>
      <c r="H9" s="132">
        <f t="shared" si="0"/>
        <v>5</v>
      </c>
      <c r="I9" s="136">
        <f t="shared" ref="I9:I10" si="3">D9*G9</f>
        <v>89.5</v>
      </c>
      <c r="J9" s="137">
        <f t="shared" si="1"/>
        <v>0</v>
      </c>
      <c r="K9" s="137">
        <f>G9*18.52</f>
        <v>92.6</v>
      </c>
      <c r="L9" s="136">
        <f t="shared" si="2"/>
        <v>0</v>
      </c>
      <c r="M9" s="22"/>
      <c r="N9" s="22"/>
      <c r="O9" s="22"/>
    </row>
    <row r="10" spans="1:15" x14ac:dyDescent="0.25">
      <c r="A10" s="141">
        <v>4</v>
      </c>
      <c r="B10" s="133" t="s">
        <v>52</v>
      </c>
      <c r="C10" s="134" t="s">
        <v>5</v>
      </c>
      <c r="D10" s="135">
        <v>17.899999999999999</v>
      </c>
      <c r="E10" s="132">
        <v>0</v>
      </c>
      <c r="F10" s="132">
        <v>0</v>
      </c>
      <c r="G10" s="132">
        <v>1</v>
      </c>
      <c r="H10" s="132">
        <f t="shared" si="0"/>
        <v>1</v>
      </c>
      <c r="I10" s="136">
        <f t="shared" si="3"/>
        <v>17.899999999999999</v>
      </c>
      <c r="J10" s="137">
        <f t="shared" si="1"/>
        <v>0</v>
      </c>
      <c r="K10" s="137">
        <f>G10*18.52</f>
        <v>18.52</v>
      </c>
      <c r="L10" s="136">
        <f t="shared" si="2"/>
        <v>0</v>
      </c>
      <c r="M10" s="22"/>
      <c r="N10" s="22"/>
      <c r="O10" s="22"/>
    </row>
    <row r="11" spans="1:15" x14ac:dyDescent="0.25">
      <c r="A11" s="141">
        <v>5</v>
      </c>
      <c r="B11" s="133" t="s">
        <v>67</v>
      </c>
      <c r="C11" s="134" t="s">
        <v>5</v>
      </c>
      <c r="D11" s="135">
        <v>17.899999999999999</v>
      </c>
      <c r="E11" s="132">
        <v>1</v>
      </c>
      <c r="F11" s="132">
        <v>0</v>
      </c>
      <c r="G11" s="132">
        <v>0</v>
      </c>
      <c r="H11" s="132">
        <f t="shared" si="0"/>
        <v>1</v>
      </c>
      <c r="I11" s="136">
        <f t="shared" ref="I11" si="4">D11*H11</f>
        <v>17.899999999999999</v>
      </c>
      <c r="J11" s="137">
        <f t="shared" si="1"/>
        <v>17.899999999999999</v>
      </c>
      <c r="K11" s="137">
        <v>0</v>
      </c>
      <c r="L11" s="136">
        <f t="shared" si="2"/>
        <v>0</v>
      </c>
      <c r="M11" s="138"/>
      <c r="N11" s="138"/>
      <c r="O11" s="138"/>
    </row>
    <row r="12" spans="1:15" x14ac:dyDescent="0.25">
      <c r="A12" s="141">
        <v>6</v>
      </c>
      <c r="B12" s="133" t="s">
        <v>21</v>
      </c>
      <c r="C12" s="139" t="s">
        <v>5</v>
      </c>
      <c r="D12" s="135">
        <v>17.899999999999999</v>
      </c>
      <c r="E12" s="140">
        <v>32</v>
      </c>
      <c r="F12" s="140">
        <v>0</v>
      </c>
      <c r="G12" s="141">
        <v>0</v>
      </c>
      <c r="H12" s="132">
        <f t="shared" si="0"/>
        <v>32</v>
      </c>
      <c r="I12" s="135">
        <f>D12*H12</f>
        <v>572.79999999999995</v>
      </c>
      <c r="J12" s="137">
        <f t="shared" si="1"/>
        <v>572.79999999999995</v>
      </c>
      <c r="K12" s="137">
        <f>G12*18.52</f>
        <v>0</v>
      </c>
      <c r="L12" s="136">
        <f t="shared" si="2"/>
        <v>0</v>
      </c>
    </row>
    <row r="13" spans="1:15" x14ac:dyDescent="0.25">
      <c r="A13" s="141">
        <v>7</v>
      </c>
      <c r="B13" s="133" t="s">
        <v>38</v>
      </c>
      <c r="C13" s="139" t="s">
        <v>5</v>
      </c>
      <c r="D13" s="135">
        <v>17.899999999999999</v>
      </c>
      <c r="E13" s="140">
        <v>1</v>
      </c>
      <c r="F13" s="140">
        <v>0</v>
      </c>
      <c r="G13" s="141">
        <v>120</v>
      </c>
      <c r="H13" s="132">
        <f t="shared" si="0"/>
        <v>121</v>
      </c>
      <c r="I13" s="135">
        <f t="shared" ref="I13:I40" si="5">D13*H13</f>
        <v>2165.8999999999996</v>
      </c>
      <c r="J13" s="137">
        <f t="shared" si="1"/>
        <v>17.899999999999999</v>
      </c>
      <c r="K13" s="137">
        <f t="shared" ref="K13:K40" si="6">G13*18.52</f>
        <v>2222.4</v>
      </c>
      <c r="L13" s="136">
        <f t="shared" si="2"/>
        <v>0</v>
      </c>
      <c r="M13" s="142"/>
      <c r="N13" s="142"/>
      <c r="O13" s="142"/>
    </row>
    <row r="14" spans="1:15" x14ac:dyDescent="0.25">
      <c r="A14" s="141">
        <v>8</v>
      </c>
      <c r="B14" s="133" t="s">
        <v>39</v>
      </c>
      <c r="C14" s="139" t="s">
        <v>5</v>
      </c>
      <c r="D14" s="135">
        <v>17.899999999999999</v>
      </c>
      <c r="E14" s="140">
        <v>1</v>
      </c>
      <c r="F14" s="140">
        <v>120</v>
      </c>
      <c r="G14" s="141">
        <v>0</v>
      </c>
      <c r="H14" s="132">
        <f t="shared" si="0"/>
        <v>121</v>
      </c>
      <c r="I14" s="135">
        <f t="shared" si="5"/>
        <v>2165.8999999999996</v>
      </c>
      <c r="J14" s="137">
        <f t="shared" si="1"/>
        <v>17.899999999999999</v>
      </c>
      <c r="K14" s="137">
        <f t="shared" si="6"/>
        <v>0</v>
      </c>
      <c r="L14" s="136">
        <f t="shared" si="2"/>
        <v>2148</v>
      </c>
      <c r="M14" s="143"/>
      <c r="N14" s="143"/>
      <c r="O14" s="143"/>
    </row>
    <row r="15" spans="1:15" x14ac:dyDescent="0.25">
      <c r="A15" s="141">
        <v>9</v>
      </c>
      <c r="B15" s="133" t="s">
        <v>48</v>
      </c>
      <c r="C15" s="139" t="s">
        <v>5</v>
      </c>
      <c r="D15" s="135">
        <v>17.899999999999999</v>
      </c>
      <c r="E15" s="140">
        <v>4</v>
      </c>
      <c r="F15" s="140">
        <v>0</v>
      </c>
      <c r="G15" s="141">
        <v>0</v>
      </c>
      <c r="H15" s="132">
        <f t="shared" si="0"/>
        <v>4</v>
      </c>
      <c r="I15" s="135">
        <f t="shared" si="5"/>
        <v>71.599999999999994</v>
      </c>
      <c r="J15" s="137">
        <f t="shared" si="1"/>
        <v>71.599999999999994</v>
      </c>
      <c r="K15" s="137">
        <v>0</v>
      </c>
      <c r="L15" s="136">
        <f t="shared" si="2"/>
        <v>0</v>
      </c>
      <c r="M15" s="142"/>
      <c r="N15" s="142"/>
      <c r="O15" s="142"/>
    </row>
    <row r="16" spans="1:15" x14ac:dyDescent="0.25">
      <c r="A16" s="141">
        <v>10</v>
      </c>
      <c r="B16" s="133" t="s">
        <v>53</v>
      </c>
      <c r="C16" s="139" t="s">
        <v>5</v>
      </c>
      <c r="D16" s="135">
        <v>17.899999999999999</v>
      </c>
      <c r="E16" s="140">
        <v>4</v>
      </c>
      <c r="F16" s="140">
        <v>0</v>
      </c>
      <c r="G16" s="141">
        <v>0</v>
      </c>
      <c r="H16" s="132">
        <f t="shared" si="0"/>
        <v>4</v>
      </c>
      <c r="I16" s="135">
        <f t="shared" si="5"/>
        <v>71.599999999999994</v>
      </c>
      <c r="J16" s="137">
        <f t="shared" si="1"/>
        <v>71.599999999999994</v>
      </c>
      <c r="K16" s="137">
        <v>0</v>
      </c>
      <c r="L16" s="136">
        <f t="shared" si="2"/>
        <v>0</v>
      </c>
      <c r="M16" s="144"/>
      <c r="N16" s="144"/>
      <c r="O16" s="144"/>
    </row>
    <row r="17" spans="1:15" x14ac:dyDescent="0.25">
      <c r="A17" s="141">
        <v>11</v>
      </c>
      <c r="B17" s="133" t="s">
        <v>155</v>
      </c>
      <c r="C17" s="139" t="s">
        <v>5</v>
      </c>
      <c r="D17" s="135">
        <v>17.899999999999999</v>
      </c>
      <c r="E17" s="140">
        <v>4</v>
      </c>
      <c r="F17" s="140">
        <v>0</v>
      </c>
      <c r="G17" s="141">
        <v>0</v>
      </c>
      <c r="H17" s="132">
        <f t="shared" si="0"/>
        <v>4</v>
      </c>
      <c r="I17" s="135">
        <f t="shared" si="5"/>
        <v>71.599999999999994</v>
      </c>
      <c r="J17" s="137">
        <f t="shared" si="1"/>
        <v>71.599999999999994</v>
      </c>
      <c r="K17" s="137">
        <f t="shared" si="6"/>
        <v>0</v>
      </c>
      <c r="L17" s="136">
        <f t="shared" si="2"/>
        <v>0</v>
      </c>
      <c r="M17" s="144"/>
      <c r="N17" s="144"/>
      <c r="O17" s="144"/>
    </row>
    <row r="18" spans="1:15" ht="30" x14ac:dyDescent="0.25">
      <c r="A18" s="141">
        <v>12</v>
      </c>
      <c r="B18" s="54" t="s">
        <v>40</v>
      </c>
      <c r="C18" s="58" t="s">
        <v>5</v>
      </c>
      <c r="D18" s="55">
        <v>17.899999999999999</v>
      </c>
      <c r="E18" s="56">
        <v>1</v>
      </c>
      <c r="F18" s="56">
        <v>100</v>
      </c>
      <c r="G18" s="57">
        <v>25</v>
      </c>
      <c r="H18" s="132">
        <f t="shared" si="0"/>
        <v>126</v>
      </c>
      <c r="I18" s="135">
        <f t="shared" si="5"/>
        <v>2255.3999999999996</v>
      </c>
      <c r="J18" s="137">
        <f t="shared" si="1"/>
        <v>17.899999999999999</v>
      </c>
      <c r="K18" s="137">
        <f t="shared" si="6"/>
        <v>463</v>
      </c>
      <c r="L18" s="136">
        <f t="shared" si="2"/>
        <v>1789.9999999999998</v>
      </c>
      <c r="M18" s="145"/>
      <c r="N18" s="145"/>
      <c r="O18" s="145"/>
    </row>
    <row r="19" spans="1:15" ht="30" x14ac:dyDescent="0.25">
      <c r="A19" s="141">
        <v>13</v>
      </c>
      <c r="B19" s="54" t="s">
        <v>41</v>
      </c>
      <c r="C19" s="58" t="s">
        <v>5</v>
      </c>
      <c r="D19" s="55">
        <v>17.899999999999999</v>
      </c>
      <c r="E19" s="56">
        <v>11</v>
      </c>
      <c r="F19" s="56">
        <v>115</v>
      </c>
      <c r="G19" s="57">
        <v>0</v>
      </c>
      <c r="H19" s="132">
        <f t="shared" si="0"/>
        <v>126</v>
      </c>
      <c r="I19" s="135">
        <f t="shared" si="5"/>
        <v>2255.3999999999996</v>
      </c>
      <c r="J19" s="137">
        <f t="shared" si="1"/>
        <v>196.89999999999998</v>
      </c>
      <c r="K19" s="137">
        <f t="shared" si="6"/>
        <v>0</v>
      </c>
      <c r="L19" s="136">
        <f t="shared" si="2"/>
        <v>2058.5</v>
      </c>
      <c r="M19" s="145"/>
      <c r="N19" s="145"/>
      <c r="O19" s="145"/>
    </row>
    <row r="20" spans="1:15" x14ac:dyDescent="0.25">
      <c r="A20" s="141">
        <v>14</v>
      </c>
      <c r="B20" s="133" t="s">
        <v>26</v>
      </c>
      <c r="C20" s="139" t="s">
        <v>5</v>
      </c>
      <c r="D20" s="135">
        <v>17.899999999999999</v>
      </c>
      <c r="E20" s="140">
        <v>1</v>
      </c>
      <c r="F20" s="140">
        <v>0</v>
      </c>
      <c r="G20" s="141">
        <v>0</v>
      </c>
      <c r="H20" s="132">
        <f t="shared" si="0"/>
        <v>1</v>
      </c>
      <c r="I20" s="135">
        <f t="shared" si="5"/>
        <v>17.899999999999999</v>
      </c>
      <c r="J20" s="137">
        <f t="shared" si="1"/>
        <v>17.899999999999999</v>
      </c>
      <c r="K20" s="137">
        <f t="shared" si="6"/>
        <v>0</v>
      </c>
      <c r="L20" s="136">
        <f t="shared" si="2"/>
        <v>0</v>
      </c>
      <c r="M20" s="22"/>
      <c r="N20" s="22"/>
      <c r="O20" s="22"/>
    </row>
    <row r="21" spans="1:15" x14ac:dyDescent="0.25">
      <c r="A21" s="141">
        <v>15</v>
      </c>
      <c r="B21" s="133" t="s">
        <v>27</v>
      </c>
      <c r="C21" s="139" t="s">
        <v>5</v>
      </c>
      <c r="D21" s="135">
        <v>17.899999999999999</v>
      </c>
      <c r="E21" s="140">
        <v>1</v>
      </c>
      <c r="F21" s="140">
        <v>0</v>
      </c>
      <c r="G21" s="141">
        <v>0</v>
      </c>
      <c r="H21" s="132">
        <f t="shared" si="0"/>
        <v>1</v>
      </c>
      <c r="I21" s="135">
        <f t="shared" si="5"/>
        <v>17.899999999999999</v>
      </c>
      <c r="J21" s="137">
        <f t="shared" si="1"/>
        <v>17.899999999999999</v>
      </c>
      <c r="K21" s="137">
        <f t="shared" si="6"/>
        <v>0</v>
      </c>
      <c r="L21" s="136">
        <f t="shared" si="2"/>
        <v>0</v>
      </c>
    </row>
    <row r="22" spans="1:15" x14ac:dyDescent="0.25">
      <c r="A22" s="141">
        <v>16</v>
      </c>
      <c r="B22" s="133" t="s">
        <v>22</v>
      </c>
      <c r="C22" s="139" t="s">
        <v>9</v>
      </c>
      <c r="D22" s="135">
        <v>19.2</v>
      </c>
      <c r="E22" s="140">
        <v>15</v>
      </c>
      <c r="F22" s="140">
        <v>0</v>
      </c>
      <c r="G22" s="141">
        <v>105</v>
      </c>
      <c r="H22" s="132">
        <f t="shared" si="0"/>
        <v>120</v>
      </c>
      <c r="I22" s="135">
        <f t="shared" si="5"/>
        <v>2304</v>
      </c>
      <c r="J22" s="137">
        <f t="shared" si="1"/>
        <v>288</v>
      </c>
      <c r="K22" s="137">
        <f t="shared" si="6"/>
        <v>1944.6</v>
      </c>
      <c r="L22" s="136">
        <f t="shared" si="2"/>
        <v>0</v>
      </c>
      <c r="M22" s="146"/>
      <c r="N22" s="146"/>
      <c r="O22" s="146"/>
    </row>
    <row r="23" spans="1:15" x14ac:dyDescent="0.25">
      <c r="A23" s="141">
        <v>17</v>
      </c>
      <c r="B23" s="133" t="s">
        <v>23</v>
      </c>
      <c r="C23" s="139" t="s">
        <v>9</v>
      </c>
      <c r="D23" s="135">
        <v>19.2</v>
      </c>
      <c r="E23" s="140">
        <v>15</v>
      </c>
      <c r="F23" s="140">
        <v>0</v>
      </c>
      <c r="G23" s="141">
        <v>105</v>
      </c>
      <c r="H23" s="132">
        <f t="shared" si="0"/>
        <v>120</v>
      </c>
      <c r="I23" s="135">
        <f t="shared" si="5"/>
        <v>2304</v>
      </c>
      <c r="J23" s="137">
        <f t="shared" si="1"/>
        <v>288</v>
      </c>
      <c r="K23" s="137">
        <f t="shared" si="6"/>
        <v>1944.6</v>
      </c>
      <c r="L23" s="136">
        <f t="shared" si="2"/>
        <v>0</v>
      </c>
      <c r="M23" s="22"/>
      <c r="N23" s="22"/>
      <c r="O23" s="22"/>
    </row>
    <row r="24" spans="1:15" x14ac:dyDescent="0.25">
      <c r="A24" s="141">
        <v>18</v>
      </c>
      <c r="B24" s="133" t="s">
        <v>24</v>
      </c>
      <c r="C24" s="139" t="s">
        <v>9</v>
      </c>
      <c r="D24" s="135">
        <v>19.2</v>
      </c>
      <c r="E24" s="140">
        <v>0</v>
      </c>
      <c r="F24" s="140">
        <v>0</v>
      </c>
      <c r="G24" s="141">
        <v>20</v>
      </c>
      <c r="H24" s="132">
        <f t="shared" si="0"/>
        <v>20</v>
      </c>
      <c r="I24" s="135">
        <f t="shared" si="5"/>
        <v>384</v>
      </c>
      <c r="J24" s="137">
        <f t="shared" si="1"/>
        <v>0</v>
      </c>
      <c r="K24" s="137">
        <f t="shared" si="6"/>
        <v>370.4</v>
      </c>
      <c r="L24" s="136">
        <f t="shared" si="2"/>
        <v>0</v>
      </c>
      <c r="M24" s="142"/>
      <c r="N24" s="142"/>
      <c r="O24" s="142"/>
    </row>
    <row r="25" spans="1:15" x14ac:dyDescent="0.25">
      <c r="A25" s="141">
        <v>19</v>
      </c>
      <c r="B25" s="133" t="s">
        <v>25</v>
      </c>
      <c r="C25" s="139" t="s">
        <v>9</v>
      </c>
      <c r="D25" s="135">
        <v>19.2</v>
      </c>
      <c r="E25" s="140">
        <v>0</v>
      </c>
      <c r="F25" s="140">
        <v>0</v>
      </c>
      <c r="G25" s="141">
        <v>20</v>
      </c>
      <c r="H25" s="132">
        <f t="shared" si="0"/>
        <v>20</v>
      </c>
      <c r="I25" s="135">
        <f t="shared" si="5"/>
        <v>384</v>
      </c>
      <c r="J25" s="137">
        <f t="shared" si="1"/>
        <v>0</v>
      </c>
      <c r="K25" s="137">
        <f t="shared" si="6"/>
        <v>370.4</v>
      </c>
      <c r="L25" s="136">
        <f t="shared" si="2"/>
        <v>0</v>
      </c>
      <c r="M25" s="142"/>
      <c r="N25" s="142"/>
      <c r="O25" s="142"/>
    </row>
    <row r="26" spans="1:15" x14ac:dyDescent="0.25">
      <c r="A26" s="141">
        <v>20</v>
      </c>
      <c r="B26" s="133" t="s">
        <v>58</v>
      </c>
      <c r="C26" s="139" t="s">
        <v>7</v>
      </c>
      <c r="D26" s="135">
        <v>16</v>
      </c>
      <c r="E26" s="140">
        <v>0</v>
      </c>
      <c r="F26" s="140">
        <v>0</v>
      </c>
      <c r="G26" s="141">
        <v>122</v>
      </c>
      <c r="H26" s="132">
        <f t="shared" si="0"/>
        <v>122</v>
      </c>
      <c r="I26" s="135">
        <f>D26*H26</f>
        <v>1952</v>
      </c>
      <c r="J26" s="137">
        <f t="shared" si="1"/>
        <v>0</v>
      </c>
      <c r="K26" s="137">
        <f>G26*18.52</f>
        <v>2259.44</v>
      </c>
      <c r="L26" s="136">
        <f t="shared" si="2"/>
        <v>0</v>
      </c>
      <c r="M26" s="147"/>
      <c r="N26" s="147"/>
      <c r="O26" s="147"/>
    </row>
    <row r="27" spans="1:15" x14ac:dyDescent="0.25">
      <c r="A27" s="141">
        <v>21</v>
      </c>
      <c r="B27" s="133" t="s">
        <v>156</v>
      </c>
      <c r="C27" s="139" t="s">
        <v>7</v>
      </c>
      <c r="D27" s="135">
        <v>16</v>
      </c>
      <c r="E27" s="140">
        <v>122</v>
      </c>
      <c r="F27" s="140">
        <v>0</v>
      </c>
      <c r="G27" s="141">
        <v>0</v>
      </c>
      <c r="H27" s="132">
        <f t="shared" si="0"/>
        <v>122</v>
      </c>
      <c r="I27" s="135">
        <f t="shared" si="5"/>
        <v>1952</v>
      </c>
      <c r="J27" s="137">
        <f t="shared" si="1"/>
        <v>1952</v>
      </c>
      <c r="K27" s="137">
        <f t="shared" si="6"/>
        <v>0</v>
      </c>
      <c r="L27" s="136">
        <f t="shared" si="2"/>
        <v>0</v>
      </c>
      <c r="M27" s="144"/>
      <c r="N27" s="144"/>
      <c r="O27" s="144"/>
    </row>
    <row r="28" spans="1:15" x14ac:dyDescent="0.25">
      <c r="A28" s="141">
        <v>22</v>
      </c>
      <c r="B28" s="133" t="s">
        <v>59</v>
      </c>
      <c r="C28" s="139" t="s">
        <v>7</v>
      </c>
      <c r="D28" s="135">
        <v>16</v>
      </c>
      <c r="E28" s="140">
        <v>0</v>
      </c>
      <c r="F28" s="140">
        <v>0</v>
      </c>
      <c r="G28" s="141">
        <v>122</v>
      </c>
      <c r="H28" s="132">
        <f t="shared" si="0"/>
        <v>122</v>
      </c>
      <c r="I28" s="135">
        <f t="shared" si="5"/>
        <v>1952</v>
      </c>
      <c r="J28" s="137">
        <f t="shared" si="1"/>
        <v>0</v>
      </c>
      <c r="K28" s="137">
        <f t="shared" si="6"/>
        <v>2259.44</v>
      </c>
      <c r="L28" s="136">
        <f t="shared" si="2"/>
        <v>0</v>
      </c>
      <c r="M28" s="148"/>
      <c r="N28" s="148"/>
      <c r="O28" s="148"/>
    </row>
    <row r="29" spans="1:15" x14ac:dyDescent="0.25">
      <c r="A29" s="141">
        <v>23</v>
      </c>
      <c r="B29" s="133" t="s">
        <v>157</v>
      </c>
      <c r="C29" s="139" t="s">
        <v>7</v>
      </c>
      <c r="D29" s="135">
        <v>18</v>
      </c>
      <c r="E29" s="140">
        <v>20</v>
      </c>
      <c r="F29" s="140">
        <v>0</v>
      </c>
      <c r="G29" s="141">
        <v>0</v>
      </c>
      <c r="H29" s="132">
        <f t="shared" si="0"/>
        <v>20</v>
      </c>
      <c r="I29" s="135">
        <f t="shared" si="5"/>
        <v>360</v>
      </c>
      <c r="J29" s="137">
        <f t="shared" si="1"/>
        <v>360</v>
      </c>
      <c r="K29" s="137">
        <f t="shared" si="6"/>
        <v>0</v>
      </c>
      <c r="L29" s="136">
        <f t="shared" si="2"/>
        <v>0</v>
      </c>
      <c r="M29" s="148"/>
      <c r="N29" s="148"/>
      <c r="O29" s="148"/>
    </row>
    <row r="30" spans="1:15" x14ac:dyDescent="0.25">
      <c r="A30" s="141">
        <v>24</v>
      </c>
      <c r="B30" s="133" t="s">
        <v>34</v>
      </c>
      <c r="C30" s="139" t="s">
        <v>7</v>
      </c>
      <c r="D30" s="135">
        <v>19</v>
      </c>
      <c r="E30" s="132">
        <v>1</v>
      </c>
      <c r="F30" s="132">
        <v>0</v>
      </c>
      <c r="G30" s="141">
        <v>0</v>
      </c>
      <c r="H30" s="132">
        <f t="shared" si="0"/>
        <v>1</v>
      </c>
      <c r="I30" s="135">
        <f t="shared" si="5"/>
        <v>19</v>
      </c>
      <c r="J30" s="137">
        <f t="shared" si="1"/>
        <v>19</v>
      </c>
      <c r="K30" s="137">
        <f t="shared" si="6"/>
        <v>0</v>
      </c>
      <c r="L30" s="136">
        <f t="shared" si="2"/>
        <v>0</v>
      </c>
      <c r="M30" s="149"/>
      <c r="N30" s="149"/>
      <c r="O30" s="149"/>
    </row>
    <row r="31" spans="1:15" x14ac:dyDescent="0.25">
      <c r="A31" s="141">
        <v>25</v>
      </c>
      <c r="B31" s="133" t="s">
        <v>35</v>
      </c>
      <c r="C31" s="139" t="s">
        <v>7</v>
      </c>
      <c r="D31" s="135">
        <v>16</v>
      </c>
      <c r="E31" s="132">
        <v>2</v>
      </c>
      <c r="F31" s="132">
        <v>0</v>
      </c>
      <c r="G31" s="141">
        <v>0</v>
      </c>
      <c r="H31" s="132">
        <f t="shared" si="0"/>
        <v>2</v>
      </c>
      <c r="I31" s="135">
        <f t="shared" si="5"/>
        <v>32</v>
      </c>
      <c r="J31" s="137">
        <f t="shared" si="1"/>
        <v>32</v>
      </c>
      <c r="K31" s="137">
        <f t="shared" si="6"/>
        <v>0</v>
      </c>
      <c r="L31" s="136">
        <f t="shared" si="2"/>
        <v>0</v>
      </c>
    </row>
    <row r="32" spans="1:15" x14ac:dyDescent="0.25">
      <c r="A32" s="141">
        <v>26</v>
      </c>
      <c r="B32" s="133" t="s">
        <v>49</v>
      </c>
      <c r="C32" s="139" t="s">
        <v>7</v>
      </c>
      <c r="D32" s="135">
        <v>19</v>
      </c>
      <c r="E32" s="132">
        <v>11</v>
      </c>
      <c r="F32" s="132">
        <v>0</v>
      </c>
      <c r="G32" s="141">
        <v>109</v>
      </c>
      <c r="H32" s="132">
        <f t="shared" si="0"/>
        <v>120</v>
      </c>
      <c r="I32" s="135">
        <f t="shared" si="5"/>
        <v>2280</v>
      </c>
      <c r="J32" s="137">
        <f t="shared" si="1"/>
        <v>209</v>
      </c>
      <c r="K32" s="137">
        <f t="shared" si="6"/>
        <v>2018.68</v>
      </c>
      <c r="L32" s="136">
        <f t="shared" si="2"/>
        <v>0</v>
      </c>
      <c r="M32" s="142"/>
      <c r="N32" s="142"/>
      <c r="O32" s="142"/>
    </row>
    <row r="33" spans="1:15" x14ac:dyDescent="0.25">
      <c r="A33" s="141">
        <v>27</v>
      </c>
      <c r="B33" s="133" t="s">
        <v>28</v>
      </c>
      <c r="C33" s="139" t="s">
        <v>7</v>
      </c>
      <c r="D33" s="135">
        <v>16</v>
      </c>
      <c r="E33" s="140">
        <v>6</v>
      </c>
      <c r="F33" s="140">
        <v>99</v>
      </c>
      <c r="G33" s="141">
        <v>25</v>
      </c>
      <c r="H33" s="132">
        <f t="shared" si="0"/>
        <v>130</v>
      </c>
      <c r="I33" s="135">
        <f t="shared" si="5"/>
        <v>2080</v>
      </c>
      <c r="J33" s="137">
        <f t="shared" si="1"/>
        <v>96</v>
      </c>
      <c r="K33" s="137">
        <f t="shared" si="6"/>
        <v>463</v>
      </c>
      <c r="L33" s="136">
        <f t="shared" si="2"/>
        <v>1584</v>
      </c>
      <c r="M33" s="150"/>
      <c r="N33" s="150"/>
      <c r="O33" s="150"/>
    </row>
    <row r="34" spans="1:15" x14ac:dyDescent="0.25">
      <c r="A34" s="141">
        <v>28</v>
      </c>
      <c r="B34" s="133" t="s">
        <v>30</v>
      </c>
      <c r="C34" s="139" t="s">
        <v>7</v>
      </c>
      <c r="D34" s="135">
        <v>16</v>
      </c>
      <c r="E34" s="140">
        <v>3</v>
      </c>
      <c r="F34" s="140">
        <v>0</v>
      </c>
      <c r="G34" s="141">
        <v>0</v>
      </c>
      <c r="H34" s="132">
        <f t="shared" si="0"/>
        <v>3</v>
      </c>
      <c r="I34" s="135">
        <f t="shared" si="5"/>
        <v>48</v>
      </c>
      <c r="J34" s="137">
        <f t="shared" si="1"/>
        <v>48</v>
      </c>
      <c r="K34" s="137">
        <f t="shared" si="6"/>
        <v>0</v>
      </c>
      <c r="L34" s="136">
        <f t="shared" si="2"/>
        <v>0</v>
      </c>
      <c r="M34" s="22"/>
      <c r="N34" s="22"/>
      <c r="O34" s="22"/>
    </row>
    <row r="35" spans="1:15" x14ac:dyDescent="0.25">
      <c r="A35" s="141">
        <v>29</v>
      </c>
      <c r="B35" s="133" t="s">
        <v>31</v>
      </c>
      <c r="C35" s="139" t="s">
        <v>7</v>
      </c>
      <c r="D35" s="135">
        <v>16</v>
      </c>
      <c r="E35" s="140">
        <v>3</v>
      </c>
      <c r="F35" s="140">
        <v>0</v>
      </c>
      <c r="G35" s="141">
        <v>0</v>
      </c>
      <c r="H35" s="132">
        <f t="shared" si="0"/>
        <v>3</v>
      </c>
      <c r="I35" s="135">
        <f t="shared" si="5"/>
        <v>48</v>
      </c>
      <c r="J35" s="137">
        <f t="shared" si="1"/>
        <v>48</v>
      </c>
      <c r="K35" s="137">
        <f t="shared" si="6"/>
        <v>0</v>
      </c>
      <c r="L35" s="136">
        <f t="shared" si="2"/>
        <v>0</v>
      </c>
    </row>
    <row r="36" spans="1:15" x14ac:dyDescent="0.25">
      <c r="A36" s="141">
        <v>30</v>
      </c>
      <c r="B36" s="133" t="s">
        <v>32</v>
      </c>
      <c r="C36" s="139" t="s">
        <v>7</v>
      </c>
      <c r="D36" s="135">
        <v>18</v>
      </c>
      <c r="E36" s="140">
        <v>1</v>
      </c>
      <c r="F36" s="140">
        <v>0</v>
      </c>
      <c r="G36" s="141">
        <v>0</v>
      </c>
      <c r="H36" s="132">
        <f t="shared" si="0"/>
        <v>1</v>
      </c>
      <c r="I36" s="135">
        <f t="shared" si="5"/>
        <v>18</v>
      </c>
      <c r="J36" s="137">
        <f t="shared" si="1"/>
        <v>18</v>
      </c>
      <c r="K36" s="137">
        <f t="shared" si="6"/>
        <v>0</v>
      </c>
      <c r="L36" s="136">
        <f t="shared" si="2"/>
        <v>0</v>
      </c>
    </row>
    <row r="37" spans="1:15" x14ac:dyDescent="0.25">
      <c r="A37" s="141">
        <v>31</v>
      </c>
      <c r="B37" s="133" t="s">
        <v>33</v>
      </c>
      <c r="C37" s="139" t="s">
        <v>7</v>
      </c>
      <c r="D37" s="135">
        <v>18</v>
      </c>
      <c r="E37" s="140">
        <v>1</v>
      </c>
      <c r="F37" s="140">
        <v>0</v>
      </c>
      <c r="G37" s="141">
        <v>0</v>
      </c>
      <c r="H37" s="132">
        <f t="shared" si="0"/>
        <v>1</v>
      </c>
      <c r="I37" s="135">
        <f t="shared" si="5"/>
        <v>18</v>
      </c>
      <c r="J37" s="137">
        <f t="shared" si="1"/>
        <v>18</v>
      </c>
      <c r="K37" s="137">
        <f t="shared" si="6"/>
        <v>0</v>
      </c>
      <c r="L37" s="136">
        <f t="shared" si="2"/>
        <v>0</v>
      </c>
    </row>
    <row r="38" spans="1:15" x14ac:dyDescent="0.25">
      <c r="A38" s="141">
        <v>32</v>
      </c>
      <c r="B38" s="133" t="s">
        <v>54</v>
      </c>
      <c r="C38" s="139" t="s">
        <v>55</v>
      </c>
      <c r="D38" s="135">
        <v>24</v>
      </c>
      <c r="E38" s="151">
        <v>0</v>
      </c>
      <c r="F38" s="151">
        <v>0</v>
      </c>
      <c r="G38" s="141">
        <v>4</v>
      </c>
      <c r="H38" s="132">
        <f t="shared" si="0"/>
        <v>4</v>
      </c>
      <c r="I38" s="152">
        <f t="shared" si="5"/>
        <v>96</v>
      </c>
      <c r="J38" s="137">
        <f t="shared" si="1"/>
        <v>0</v>
      </c>
      <c r="K38" s="137">
        <f t="shared" si="6"/>
        <v>74.08</v>
      </c>
      <c r="L38" s="136">
        <f t="shared" si="2"/>
        <v>0</v>
      </c>
      <c r="M38" s="142"/>
      <c r="N38" s="142"/>
      <c r="O38" s="142"/>
    </row>
    <row r="39" spans="1:15" x14ac:dyDescent="0.25">
      <c r="A39" s="141">
        <v>33</v>
      </c>
      <c r="B39" s="133" t="s">
        <v>56</v>
      </c>
      <c r="C39" s="139" t="s">
        <v>55</v>
      </c>
      <c r="D39" s="135">
        <v>24</v>
      </c>
      <c r="E39" s="151">
        <v>0</v>
      </c>
      <c r="F39" s="151">
        <v>0</v>
      </c>
      <c r="G39" s="141">
        <v>4</v>
      </c>
      <c r="H39" s="132">
        <f t="shared" si="0"/>
        <v>4</v>
      </c>
      <c r="I39" s="152">
        <f t="shared" si="5"/>
        <v>96</v>
      </c>
      <c r="J39" s="137">
        <f t="shared" si="1"/>
        <v>0</v>
      </c>
      <c r="K39" s="137">
        <f t="shared" si="6"/>
        <v>74.08</v>
      </c>
      <c r="L39" s="136">
        <f t="shared" si="2"/>
        <v>0</v>
      </c>
      <c r="M39" s="142"/>
      <c r="N39" s="142"/>
      <c r="O39" s="142"/>
    </row>
    <row r="40" spans="1:15" x14ac:dyDescent="0.25">
      <c r="A40" s="141">
        <v>34</v>
      </c>
      <c r="B40" s="133" t="s">
        <v>197</v>
      </c>
      <c r="C40" s="139" t="s">
        <v>105</v>
      </c>
      <c r="D40" s="135">
        <v>16.899999999999999</v>
      </c>
      <c r="E40" s="151">
        <v>2</v>
      </c>
      <c r="F40" s="151">
        <v>0</v>
      </c>
      <c r="G40" s="141">
        <v>0</v>
      </c>
      <c r="H40" s="132">
        <f t="shared" si="0"/>
        <v>2</v>
      </c>
      <c r="I40" s="152">
        <f t="shared" si="5"/>
        <v>33.799999999999997</v>
      </c>
      <c r="J40" s="137">
        <f t="shared" si="1"/>
        <v>33.799999999999997</v>
      </c>
      <c r="K40" s="137">
        <f t="shared" si="6"/>
        <v>0</v>
      </c>
      <c r="L40" s="136">
        <f t="shared" si="2"/>
        <v>0</v>
      </c>
      <c r="M40" s="143"/>
      <c r="N40" s="143"/>
      <c r="O40" s="143"/>
    </row>
    <row r="41" spans="1:15" s="22" customFormat="1" x14ac:dyDescent="0.25">
      <c r="A41" s="29"/>
      <c r="B41" s="193"/>
      <c r="C41" s="194"/>
      <c r="D41" s="29"/>
      <c r="E41" s="119">
        <f t="shared" ref="E41:K41" si="7">SUM(E7:E40)</f>
        <v>268</v>
      </c>
      <c r="F41" s="119">
        <f t="shared" si="7"/>
        <v>434</v>
      </c>
      <c r="G41" s="195">
        <f t="shared" si="7"/>
        <v>792</v>
      </c>
      <c r="H41" s="196">
        <f t="shared" si="7"/>
        <v>1494</v>
      </c>
      <c r="I41" s="118">
        <f t="shared" si="7"/>
        <v>26331.1</v>
      </c>
      <c r="J41" s="197">
        <f t="shared" si="7"/>
        <v>4591.2</v>
      </c>
      <c r="K41" s="197">
        <f t="shared" si="7"/>
        <v>14667.84</v>
      </c>
      <c r="L41" s="198">
        <f>SUM(L7:L40)</f>
        <v>7580.5</v>
      </c>
    </row>
    <row r="42" spans="1:15" x14ac:dyDescent="0.25">
      <c r="A42" s="3"/>
      <c r="B42" s="59"/>
      <c r="C42" s="32"/>
      <c r="D42" s="5"/>
      <c r="E42" s="10"/>
      <c r="F42" s="10"/>
      <c r="G42" s="14"/>
      <c r="H42" s="14"/>
      <c r="I42" s="153"/>
      <c r="J42" s="154"/>
      <c r="K42" s="1"/>
      <c r="L42" s="1"/>
    </row>
    <row r="43" spans="1:15" x14ac:dyDescent="0.25">
      <c r="A43" s="155"/>
      <c r="B43" s="26"/>
      <c r="C43" s="33"/>
      <c r="D43" s="19"/>
      <c r="E43" s="20"/>
      <c r="F43" s="20"/>
      <c r="G43" s="21"/>
      <c r="H43" s="21"/>
      <c r="I43" s="156"/>
      <c r="J43" s="157"/>
      <c r="K43" s="158"/>
      <c r="L43" s="158"/>
    </row>
    <row r="44" spans="1:15" x14ac:dyDescent="0.25">
      <c r="A44" s="218" t="s">
        <v>47</v>
      </c>
      <c r="B44" s="218"/>
      <c r="C44" s="218"/>
      <c r="D44" s="218"/>
      <c r="E44" s="218"/>
      <c r="F44" s="218"/>
      <c r="G44" s="219"/>
      <c r="H44" s="219"/>
      <c r="I44" s="219"/>
      <c r="J44" s="219"/>
    </row>
    <row r="45" spans="1:15" x14ac:dyDescent="0.25">
      <c r="A45" s="38" t="s">
        <v>8</v>
      </c>
      <c r="B45" s="27" t="s">
        <v>1</v>
      </c>
      <c r="C45" s="30" t="s">
        <v>2</v>
      </c>
      <c r="D45" s="38" t="s">
        <v>3</v>
      </c>
      <c r="E45" s="38" t="s">
        <v>46</v>
      </c>
      <c r="F45" s="187" t="s">
        <v>4</v>
      </c>
      <c r="G45" s="172"/>
      <c r="H45" s="47"/>
      <c r="I45" s="159"/>
      <c r="J45" s="47"/>
    </row>
    <row r="46" spans="1:15" x14ac:dyDescent="0.25">
      <c r="A46" s="160"/>
      <c r="B46" s="160" t="s">
        <v>17</v>
      </c>
      <c r="C46" s="161" t="s">
        <v>9</v>
      </c>
      <c r="D46" s="162">
        <v>2.86</v>
      </c>
      <c r="E46" s="163">
        <v>15</v>
      </c>
      <c r="F46" s="164">
        <f>D46*E46</f>
        <v>42.9</v>
      </c>
      <c r="G46" s="172"/>
      <c r="H46" s="165"/>
      <c r="I46" s="166"/>
      <c r="J46" s="167"/>
      <c r="K46" s="168"/>
      <c r="L46" s="168"/>
      <c r="M46" s="168"/>
      <c r="N46" s="168"/>
      <c r="O46" s="168"/>
    </row>
    <row r="47" spans="1:15" x14ac:dyDescent="0.25">
      <c r="A47" s="3"/>
      <c r="B47" s="28" t="s">
        <v>16</v>
      </c>
      <c r="C47" s="31" t="s">
        <v>9</v>
      </c>
      <c r="D47" s="13">
        <v>2.87</v>
      </c>
      <c r="E47" s="4">
        <v>15</v>
      </c>
      <c r="F47" s="164">
        <f>D47*E47</f>
        <v>43.050000000000004</v>
      </c>
      <c r="G47" s="172"/>
      <c r="H47" s="169"/>
      <c r="I47" s="170"/>
      <c r="J47" s="171"/>
    </row>
    <row r="48" spans="1:15" x14ac:dyDescent="0.25">
      <c r="A48" s="3"/>
      <c r="B48" s="28" t="s">
        <v>73</v>
      </c>
      <c r="C48" s="31" t="s">
        <v>9</v>
      </c>
      <c r="D48" s="13">
        <v>1.62</v>
      </c>
      <c r="E48" s="4">
        <v>30</v>
      </c>
      <c r="F48" s="17">
        <f>D48*E48</f>
        <v>48.6</v>
      </c>
      <c r="G48" s="166"/>
      <c r="H48" s="169"/>
      <c r="I48" s="170"/>
      <c r="J48" s="192"/>
    </row>
    <row r="49" spans="1:10" x14ac:dyDescent="0.25">
      <c r="A49" s="3"/>
      <c r="B49" s="28"/>
      <c r="C49" s="31"/>
      <c r="D49" s="13"/>
      <c r="E49" s="4"/>
      <c r="F49" s="203">
        <f>SUM(F46:F48)</f>
        <v>134.55000000000001</v>
      </c>
      <c r="G49" s="166"/>
      <c r="H49" s="169"/>
      <c r="I49" s="170"/>
      <c r="J49" s="171"/>
    </row>
    <row r="50" spans="1:10" x14ac:dyDescent="0.25">
      <c r="A50" s="3"/>
      <c r="B50" s="1" t="s">
        <v>133</v>
      </c>
      <c r="C50" s="1" t="s">
        <v>213</v>
      </c>
      <c r="D50" s="1"/>
      <c r="E50" s="2">
        <v>87</v>
      </c>
      <c r="F50" s="100">
        <v>1067.26</v>
      </c>
      <c r="G50" s="166"/>
      <c r="H50" s="169"/>
      <c r="I50" s="170"/>
      <c r="J50" s="171"/>
    </row>
    <row r="51" spans="1:10" x14ac:dyDescent="0.25">
      <c r="A51" s="202"/>
      <c r="B51" s="188"/>
      <c r="C51" s="189"/>
      <c r="D51" s="190"/>
      <c r="E51" s="211">
        <f>E46+E47+E48+E50</f>
        <v>147</v>
      </c>
      <c r="F51" s="204">
        <f>F49+F50</f>
        <v>1201.81</v>
      </c>
      <c r="G51" s="166"/>
      <c r="H51" s="169"/>
      <c r="I51" s="170"/>
      <c r="J51" s="171"/>
    </row>
    <row r="52" spans="1:10" x14ac:dyDescent="0.25">
      <c r="A52" s="202"/>
      <c r="B52" s="191"/>
      <c r="C52" s="189"/>
      <c r="D52" s="190"/>
      <c r="E52" s="169"/>
      <c r="F52" s="169"/>
      <c r="G52" s="166"/>
      <c r="H52" s="169"/>
      <c r="I52" s="170"/>
      <c r="J52" s="171"/>
    </row>
    <row r="53" spans="1:10" x14ac:dyDescent="0.25">
      <c r="A53" s="202"/>
      <c r="B53" s="191" t="s">
        <v>200</v>
      </c>
      <c r="C53" s="189" t="s">
        <v>201</v>
      </c>
      <c r="D53" s="170">
        <f>F51+I41</f>
        <v>27532.91</v>
      </c>
      <c r="E53" s="169" t="s">
        <v>202</v>
      </c>
      <c r="F53" s="96">
        <f>H41+E50+E46+E47+E48</f>
        <v>1641</v>
      </c>
      <c r="G53" s="166"/>
      <c r="H53" s="169"/>
      <c r="I53" s="170"/>
      <c r="J53" s="171"/>
    </row>
    <row r="54" spans="1:10" x14ac:dyDescent="0.25">
      <c r="A54" s="202"/>
      <c r="B54" s="188"/>
      <c r="C54" s="189" t="s">
        <v>208</v>
      </c>
      <c r="D54" s="212">
        <v>476.14</v>
      </c>
      <c r="E54" s="169"/>
      <c r="F54" s="169"/>
      <c r="G54" s="166"/>
      <c r="H54" s="169"/>
      <c r="I54" s="170"/>
      <c r="J54" s="171"/>
    </row>
    <row r="55" spans="1:10" ht="30" x14ac:dyDescent="0.25">
      <c r="A55" s="202"/>
      <c r="B55" s="188"/>
      <c r="C55" s="213" t="s">
        <v>209</v>
      </c>
      <c r="D55" s="214">
        <f>D53-D54</f>
        <v>27056.77</v>
      </c>
      <c r="E55" s="169"/>
      <c r="F55" s="169"/>
      <c r="G55" s="170"/>
      <c r="H55" s="169"/>
      <c r="I55" s="170"/>
      <c r="J55" s="171"/>
    </row>
    <row r="56" spans="1:10" x14ac:dyDescent="0.25">
      <c r="A56" s="158"/>
      <c r="C56" s="220"/>
      <c r="D56" s="220"/>
      <c r="E56" s="172"/>
      <c r="F56" s="172"/>
      <c r="G56" s="172"/>
      <c r="H56" s="172"/>
      <c r="I56" s="173"/>
      <c r="J56" s="174"/>
    </row>
    <row r="57" spans="1:10" x14ac:dyDescent="0.25">
      <c r="A57" s="158"/>
      <c r="C57" s="175"/>
      <c r="D57" s="125"/>
      <c r="E57" s="125"/>
      <c r="F57" s="125"/>
      <c r="G57" s="125"/>
      <c r="H57" s="125"/>
      <c r="I57" s="176"/>
      <c r="J57" s="177"/>
    </row>
    <row r="58" spans="1:10" x14ac:dyDescent="0.25">
      <c r="C58" s="175"/>
      <c r="D58" s="125"/>
      <c r="E58" s="125"/>
      <c r="F58" s="125"/>
      <c r="G58" s="96"/>
      <c r="H58" s="96"/>
    </row>
    <row r="59" spans="1:10" x14ac:dyDescent="0.25">
      <c r="B59" s="178"/>
      <c r="C59" s="6"/>
      <c r="D59" s="35"/>
      <c r="E59" s="35"/>
      <c r="F59" s="35"/>
      <c r="G59" s="96"/>
      <c r="H59" s="96"/>
    </row>
    <row r="60" spans="1:10" x14ac:dyDescent="0.25">
      <c r="B60" s="178"/>
      <c r="C60" s="6"/>
      <c r="D60" s="35"/>
      <c r="E60" s="35"/>
      <c r="F60" s="35"/>
      <c r="G60" s="96"/>
      <c r="H60" s="96"/>
    </row>
    <row r="61" spans="1:10" x14ac:dyDescent="0.25">
      <c r="D61" s="96"/>
      <c r="E61" s="179"/>
      <c r="F61" s="179"/>
      <c r="G61" s="96"/>
      <c r="H61" s="96"/>
    </row>
    <row r="62" spans="1:10" x14ac:dyDescent="0.25">
      <c r="D62" s="96"/>
      <c r="E62" s="96"/>
      <c r="G62" s="96"/>
      <c r="H62" s="96"/>
    </row>
    <row r="63" spans="1:10" x14ac:dyDescent="0.25">
      <c r="B63" s="180"/>
      <c r="D63" s="96"/>
      <c r="E63" s="96"/>
      <c r="G63" s="96"/>
      <c r="H63" s="96"/>
    </row>
    <row r="64" spans="1:10" x14ac:dyDescent="0.25">
      <c r="D64" s="96"/>
      <c r="E64" s="96"/>
      <c r="G64" s="96"/>
      <c r="H64" s="96"/>
    </row>
    <row r="65" spans="4:8" x14ac:dyDescent="0.25">
      <c r="D65" s="96"/>
      <c r="E65" s="96"/>
      <c r="G65" s="96"/>
      <c r="H65" s="96"/>
    </row>
    <row r="66" spans="4:8" x14ac:dyDescent="0.25">
      <c r="D66" s="96"/>
      <c r="E66" s="96"/>
      <c r="G66" s="96"/>
      <c r="H66" s="96"/>
    </row>
    <row r="67" spans="4:8" x14ac:dyDescent="0.25">
      <c r="D67" s="96"/>
      <c r="E67" s="96"/>
      <c r="G67" s="96"/>
      <c r="H67" s="96"/>
    </row>
    <row r="68" spans="4:8" x14ac:dyDescent="0.25">
      <c r="D68" s="96"/>
      <c r="E68" s="96"/>
      <c r="G68" s="96"/>
      <c r="H68" s="96"/>
    </row>
    <row r="69" spans="4:8" x14ac:dyDescent="0.25">
      <c r="D69" s="96"/>
      <c r="E69" s="96"/>
      <c r="G69" s="96"/>
      <c r="H69" s="96"/>
    </row>
    <row r="70" spans="4:8" x14ac:dyDescent="0.25">
      <c r="D70" s="96"/>
      <c r="E70" s="96"/>
      <c r="G70" s="96"/>
      <c r="H70" s="96"/>
    </row>
    <row r="71" spans="4:8" x14ac:dyDescent="0.25">
      <c r="D71" s="96"/>
      <c r="E71" s="96"/>
      <c r="G71" s="96"/>
      <c r="H71" s="96"/>
    </row>
    <row r="72" spans="4:8" x14ac:dyDescent="0.25">
      <c r="D72" s="96"/>
      <c r="E72" s="96"/>
      <c r="G72" s="96"/>
      <c r="H72" s="96"/>
    </row>
    <row r="73" spans="4:8" x14ac:dyDescent="0.25">
      <c r="D73" s="96"/>
      <c r="E73" s="96"/>
      <c r="G73" s="96"/>
      <c r="H73" s="96"/>
    </row>
    <row r="74" spans="4:8" x14ac:dyDescent="0.25">
      <c r="D74" s="96"/>
      <c r="E74" s="96"/>
      <c r="G74" s="96"/>
      <c r="H74" s="96"/>
    </row>
  </sheetData>
  <mergeCells count="4">
    <mergeCell ref="A1:K1"/>
    <mergeCell ref="A5:K5"/>
    <mergeCell ref="A44:J44"/>
    <mergeCell ref="C56:D56"/>
  </mergeCells>
  <pageMargins left="0.23622047244094491" right="0.23622047244094491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G21" sqref="G21"/>
    </sheetView>
  </sheetViews>
  <sheetFormatPr defaultRowHeight="15" x14ac:dyDescent="0.25"/>
  <cols>
    <col min="1" max="1" width="6.7109375" style="39" customWidth="1"/>
    <col min="2" max="2" width="48.85546875" customWidth="1"/>
    <col min="3" max="3" width="12.85546875" customWidth="1"/>
    <col min="4" max="4" width="10.42578125" customWidth="1"/>
    <col min="5" max="5" width="8.5703125" style="45" customWidth="1"/>
    <col min="6" max="6" width="13.7109375" customWidth="1"/>
    <col min="7" max="7" width="10.7109375" customWidth="1"/>
    <col min="8" max="8" width="13.5703125" customWidth="1"/>
    <col min="9" max="9" width="10.7109375" customWidth="1"/>
  </cols>
  <sheetData>
    <row r="1" spans="1:9" x14ac:dyDescent="0.25">
      <c r="A1" s="216" t="s">
        <v>62</v>
      </c>
      <c r="B1" s="216"/>
      <c r="C1" s="216"/>
      <c r="D1" s="216"/>
      <c r="E1" s="216"/>
      <c r="F1" s="216"/>
      <c r="G1" s="216"/>
      <c r="H1" s="216"/>
      <c r="I1" s="216"/>
    </row>
    <row r="2" spans="1:9" x14ac:dyDescent="0.25">
      <c r="B2" s="39"/>
      <c r="C2" s="39"/>
      <c r="D2" s="39"/>
      <c r="F2" s="39"/>
      <c r="G2" s="39"/>
      <c r="H2" s="39"/>
      <c r="I2" s="39"/>
    </row>
    <row r="3" spans="1:9" x14ac:dyDescent="0.25">
      <c r="A3" s="221" t="s">
        <v>61</v>
      </c>
      <c r="B3" s="222"/>
      <c r="C3" s="222"/>
      <c r="D3" s="222"/>
      <c r="E3" s="222"/>
      <c r="F3" s="222"/>
      <c r="G3" s="222"/>
      <c r="H3" s="222"/>
      <c r="I3" s="222"/>
    </row>
    <row r="5" spans="1:9" s="22" customFormat="1" x14ac:dyDescent="0.25">
      <c r="A5" s="38" t="s">
        <v>0</v>
      </c>
      <c r="B5" s="9" t="s">
        <v>45</v>
      </c>
      <c r="C5" s="9" t="s">
        <v>2</v>
      </c>
      <c r="D5" s="38" t="s">
        <v>3</v>
      </c>
      <c r="E5" s="36" t="s">
        <v>60</v>
      </c>
      <c r="F5" s="38" t="s">
        <v>4</v>
      </c>
      <c r="G5" s="9" t="s">
        <v>37</v>
      </c>
      <c r="H5" s="9" t="s">
        <v>43</v>
      </c>
      <c r="I5" s="9" t="s">
        <v>42</v>
      </c>
    </row>
    <row r="6" spans="1:9" x14ac:dyDescent="0.25">
      <c r="A6" s="2">
        <v>1</v>
      </c>
      <c r="B6" s="1" t="s">
        <v>50</v>
      </c>
      <c r="C6" s="1" t="s">
        <v>5</v>
      </c>
      <c r="D6" s="7">
        <v>17.899999999999999</v>
      </c>
      <c r="E6" s="23">
        <v>5</v>
      </c>
      <c r="F6" s="7">
        <f>D6*E6</f>
        <v>89.5</v>
      </c>
      <c r="G6" s="7">
        <v>0</v>
      </c>
      <c r="H6" s="40">
        <f>18.52*E6</f>
        <v>92.6</v>
      </c>
      <c r="I6" s="7">
        <f>H6-F6</f>
        <v>3.0999999999999943</v>
      </c>
    </row>
    <row r="7" spans="1:9" x14ac:dyDescent="0.25">
      <c r="A7" s="2">
        <v>2</v>
      </c>
      <c r="B7" s="1" t="s">
        <v>51</v>
      </c>
      <c r="C7" s="1" t="s">
        <v>5</v>
      </c>
      <c r="D7" s="7">
        <v>17.899999999999999</v>
      </c>
      <c r="E7" s="23">
        <v>5</v>
      </c>
      <c r="F7" s="7">
        <f t="shared" ref="F7:F20" si="0">D7*E7</f>
        <v>89.5</v>
      </c>
      <c r="G7" s="7">
        <v>0</v>
      </c>
      <c r="H7" s="40">
        <f>18.52*E7</f>
        <v>92.6</v>
      </c>
      <c r="I7" s="7">
        <f t="shared" ref="I7:I10" si="1">H7-F7</f>
        <v>3.0999999999999943</v>
      </c>
    </row>
    <row r="8" spans="1:9" x14ac:dyDescent="0.25">
      <c r="A8" s="2">
        <v>3</v>
      </c>
      <c r="B8" s="1" t="s">
        <v>52</v>
      </c>
      <c r="C8" s="1" t="s">
        <v>5</v>
      </c>
      <c r="D8" s="7">
        <v>17.899999999999999</v>
      </c>
      <c r="E8" s="23">
        <v>1</v>
      </c>
      <c r="F8" s="7">
        <f t="shared" si="0"/>
        <v>17.899999999999999</v>
      </c>
      <c r="G8" s="7">
        <v>0</v>
      </c>
      <c r="H8" s="40">
        <f t="shared" ref="H8:H20" si="2">18.52*E8</f>
        <v>18.52</v>
      </c>
      <c r="I8" s="7">
        <f t="shared" si="1"/>
        <v>0.62000000000000099</v>
      </c>
    </row>
    <row r="9" spans="1:9" x14ac:dyDescent="0.25">
      <c r="A9" s="2">
        <v>4</v>
      </c>
      <c r="B9" s="1" t="s">
        <v>38</v>
      </c>
      <c r="C9" s="1" t="s">
        <v>5</v>
      </c>
      <c r="D9" s="7">
        <v>17.899999999999999</v>
      </c>
      <c r="E9" s="23">
        <v>120</v>
      </c>
      <c r="F9" s="7">
        <f t="shared" si="0"/>
        <v>2148</v>
      </c>
      <c r="G9" s="7">
        <v>0</v>
      </c>
      <c r="H9" s="40">
        <f t="shared" si="2"/>
        <v>2222.4</v>
      </c>
      <c r="I9" s="7">
        <f t="shared" si="1"/>
        <v>74.400000000000091</v>
      </c>
    </row>
    <row r="10" spans="1:9" s="44" customFormat="1" ht="30" x14ac:dyDescent="0.25">
      <c r="A10" s="41">
        <v>5</v>
      </c>
      <c r="B10" s="8" t="s">
        <v>40</v>
      </c>
      <c r="C10" s="8" t="s">
        <v>5</v>
      </c>
      <c r="D10" s="42">
        <v>17.899999999999999</v>
      </c>
      <c r="E10" s="8">
        <v>25</v>
      </c>
      <c r="F10" s="42">
        <f t="shared" si="0"/>
        <v>447.49999999999994</v>
      </c>
      <c r="G10" s="42">
        <v>0</v>
      </c>
      <c r="H10" s="43">
        <f t="shared" si="2"/>
        <v>463</v>
      </c>
      <c r="I10" s="7">
        <f t="shared" si="1"/>
        <v>15.500000000000057</v>
      </c>
    </row>
    <row r="11" spans="1:9" x14ac:dyDescent="0.25">
      <c r="A11" s="2">
        <v>6</v>
      </c>
      <c r="B11" s="1" t="s">
        <v>22</v>
      </c>
      <c r="C11" s="1" t="s">
        <v>9</v>
      </c>
      <c r="D11" s="7">
        <v>19.420000000000002</v>
      </c>
      <c r="E11" s="23">
        <v>105</v>
      </c>
      <c r="F11" s="7">
        <f t="shared" si="0"/>
        <v>2039.1000000000001</v>
      </c>
      <c r="G11" s="7">
        <f>F11-H11</f>
        <v>94.500000000000227</v>
      </c>
      <c r="H11" s="40">
        <f t="shared" si="2"/>
        <v>1944.6</v>
      </c>
      <c r="I11" s="7">
        <v>0</v>
      </c>
    </row>
    <row r="12" spans="1:9" x14ac:dyDescent="0.25">
      <c r="A12" s="2">
        <v>7</v>
      </c>
      <c r="B12" s="1" t="s">
        <v>23</v>
      </c>
      <c r="C12" s="1" t="s">
        <v>9</v>
      </c>
      <c r="D12" s="7">
        <v>19.2</v>
      </c>
      <c r="E12" s="23">
        <v>105</v>
      </c>
      <c r="F12" s="7">
        <f t="shared" si="0"/>
        <v>2016</v>
      </c>
      <c r="G12" s="7">
        <f t="shared" ref="G12:G14" si="3">F12-H12</f>
        <v>71.400000000000091</v>
      </c>
      <c r="H12" s="40">
        <f t="shared" si="2"/>
        <v>1944.6</v>
      </c>
      <c r="I12" s="7">
        <v>0</v>
      </c>
    </row>
    <row r="13" spans="1:9" x14ac:dyDescent="0.25">
      <c r="A13" s="2">
        <v>8</v>
      </c>
      <c r="B13" s="1" t="s">
        <v>24</v>
      </c>
      <c r="C13" s="1" t="s">
        <v>9</v>
      </c>
      <c r="D13" s="7">
        <v>19.39</v>
      </c>
      <c r="E13" s="23">
        <v>20</v>
      </c>
      <c r="F13" s="7">
        <f t="shared" si="0"/>
        <v>387.8</v>
      </c>
      <c r="G13" s="7">
        <f t="shared" si="3"/>
        <v>17.400000000000034</v>
      </c>
      <c r="H13" s="40">
        <f t="shared" si="2"/>
        <v>370.4</v>
      </c>
      <c r="I13" s="7">
        <v>0</v>
      </c>
    </row>
    <row r="14" spans="1:9" x14ac:dyDescent="0.25">
      <c r="A14" s="2">
        <v>9</v>
      </c>
      <c r="B14" s="1" t="s">
        <v>25</v>
      </c>
      <c r="C14" s="1" t="s">
        <v>9</v>
      </c>
      <c r="D14" s="7">
        <v>19.47</v>
      </c>
      <c r="E14" s="23">
        <v>20</v>
      </c>
      <c r="F14" s="7">
        <f t="shared" si="0"/>
        <v>389.4</v>
      </c>
      <c r="G14" s="7">
        <f t="shared" si="3"/>
        <v>19</v>
      </c>
      <c r="H14" s="40">
        <f t="shared" si="2"/>
        <v>370.4</v>
      </c>
      <c r="I14" s="7">
        <v>0</v>
      </c>
    </row>
    <row r="15" spans="1:9" x14ac:dyDescent="0.25">
      <c r="A15" s="2">
        <v>10</v>
      </c>
      <c r="B15" s="1" t="s">
        <v>58</v>
      </c>
      <c r="C15" s="1" t="s">
        <v>7</v>
      </c>
      <c r="D15" s="7">
        <v>16</v>
      </c>
      <c r="E15" s="23">
        <v>122</v>
      </c>
      <c r="F15" s="7">
        <f t="shared" si="0"/>
        <v>1952</v>
      </c>
      <c r="G15" s="7">
        <v>0</v>
      </c>
      <c r="H15" s="40">
        <f t="shared" si="2"/>
        <v>2259.44</v>
      </c>
      <c r="I15" s="7">
        <f>H15-F15</f>
        <v>307.44000000000005</v>
      </c>
    </row>
    <row r="16" spans="1:9" x14ac:dyDescent="0.25">
      <c r="A16" s="2">
        <v>11</v>
      </c>
      <c r="B16" s="1" t="s">
        <v>59</v>
      </c>
      <c r="C16" s="1" t="s">
        <v>7</v>
      </c>
      <c r="D16" s="7">
        <v>16</v>
      </c>
      <c r="E16" s="23">
        <v>122</v>
      </c>
      <c r="F16" s="7">
        <f t="shared" si="0"/>
        <v>1952</v>
      </c>
      <c r="G16" s="7">
        <v>0</v>
      </c>
      <c r="H16" s="40">
        <f t="shared" si="2"/>
        <v>2259.44</v>
      </c>
      <c r="I16" s="7">
        <f t="shared" ref="I16:I18" si="4">H16-F16</f>
        <v>307.44000000000005</v>
      </c>
    </row>
    <row r="17" spans="1:9" x14ac:dyDescent="0.25">
      <c r="A17" s="2">
        <v>12</v>
      </c>
      <c r="B17" s="1" t="s">
        <v>49</v>
      </c>
      <c r="C17" s="1" t="s">
        <v>7</v>
      </c>
      <c r="D17" s="7">
        <v>19</v>
      </c>
      <c r="E17" s="23">
        <v>109</v>
      </c>
      <c r="F17" s="7">
        <f t="shared" si="0"/>
        <v>2071</v>
      </c>
      <c r="G17" s="7">
        <f>F17-H17</f>
        <v>52.319999999999936</v>
      </c>
      <c r="H17" s="40">
        <f t="shared" si="2"/>
        <v>2018.68</v>
      </c>
      <c r="I17" s="7">
        <v>0</v>
      </c>
    </row>
    <row r="18" spans="1:9" x14ac:dyDescent="0.25">
      <c r="A18" s="2">
        <v>13</v>
      </c>
      <c r="B18" s="1" t="s">
        <v>28</v>
      </c>
      <c r="C18" s="1" t="s">
        <v>7</v>
      </c>
      <c r="D18" s="7">
        <v>16</v>
      </c>
      <c r="E18" s="23">
        <v>25</v>
      </c>
      <c r="F18" s="7">
        <f t="shared" si="0"/>
        <v>400</v>
      </c>
      <c r="G18" s="7">
        <v>0</v>
      </c>
      <c r="H18" s="40">
        <f t="shared" si="2"/>
        <v>463</v>
      </c>
      <c r="I18" s="7">
        <f t="shared" si="4"/>
        <v>63</v>
      </c>
    </row>
    <row r="19" spans="1:9" x14ac:dyDescent="0.25">
      <c r="A19" s="2">
        <v>14</v>
      </c>
      <c r="B19" s="1" t="s">
        <v>54</v>
      </c>
      <c r="C19" s="1" t="s">
        <v>55</v>
      </c>
      <c r="D19" s="7">
        <v>24</v>
      </c>
      <c r="E19" s="23">
        <v>4</v>
      </c>
      <c r="F19" s="7">
        <f t="shared" si="0"/>
        <v>96</v>
      </c>
      <c r="G19" s="7">
        <f>F19-H19</f>
        <v>21.92</v>
      </c>
      <c r="H19" s="40">
        <f t="shared" si="2"/>
        <v>74.08</v>
      </c>
      <c r="I19" s="7">
        <v>0</v>
      </c>
    </row>
    <row r="20" spans="1:9" x14ac:dyDescent="0.25">
      <c r="A20" s="2">
        <v>15</v>
      </c>
      <c r="B20" s="1" t="s">
        <v>56</v>
      </c>
      <c r="C20" s="1" t="s">
        <v>55</v>
      </c>
      <c r="D20" s="7">
        <v>24</v>
      </c>
      <c r="E20" s="23">
        <v>4</v>
      </c>
      <c r="F20" s="7">
        <f t="shared" si="0"/>
        <v>96</v>
      </c>
      <c r="G20" s="7">
        <f>F20-H20</f>
        <v>21.92</v>
      </c>
      <c r="H20" s="40">
        <f t="shared" si="2"/>
        <v>74.08</v>
      </c>
      <c r="I20" s="7">
        <v>0</v>
      </c>
    </row>
    <row r="21" spans="1:9" x14ac:dyDescent="0.25">
      <c r="A21" s="2"/>
      <c r="B21" s="1"/>
      <c r="C21" s="1"/>
      <c r="D21" s="1"/>
      <c r="E21" s="122">
        <f>SUM(E6:E20)</f>
        <v>792</v>
      </c>
      <c r="F21" s="46">
        <f>SUM(F6:F20)</f>
        <v>14191.7</v>
      </c>
      <c r="G21" s="7">
        <f>SUM(G6:G20)</f>
        <v>298.46000000000032</v>
      </c>
      <c r="H21" s="111">
        <f>SUM(H6:H20)</f>
        <v>14667.84</v>
      </c>
      <c r="I21" s="40">
        <f>SUM(I6:I20)</f>
        <v>774.60000000000025</v>
      </c>
    </row>
    <row r="23" spans="1:9" x14ac:dyDescent="0.25">
      <c r="G23" s="223" t="s">
        <v>145</v>
      </c>
      <c r="H23" s="223"/>
      <c r="I23" s="123">
        <f>I21-G21</f>
        <v>476.13999999999993</v>
      </c>
    </row>
  </sheetData>
  <mergeCells count="3">
    <mergeCell ref="A1:I1"/>
    <mergeCell ref="A3:I3"/>
    <mergeCell ref="G23:H23"/>
  </mergeCells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H9" sqref="H9"/>
    </sheetView>
  </sheetViews>
  <sheetFormatPr defaultRowHeight="15" x14ac:dyDescent="0.25"/>
  <cols>
    <col min="1" max="1" width="6.7109375" customWidth="1"/>
    <col min="2" max="2" width="52" customWidth="1"/>
    <col min="3" max="3" width="17.7109375" customWidth="1"/>
    <col min="4" max="4" width="14" customWidth="1"/>
    <col min="5" max="5" width="8.7109375" customWidth="1"/>
    <col min="6" max="6" width="14.42578125" customWidth="1"/>
  </cols>
  <sheetData>
    <row r="1" spans="1:6" x14ac:dyDescent="0.25">
      <c r="A1" s="45" t="s">
        <v>146</v>
      </c>
      <c r="B1" s="45"/>
      <c r="C1" s="45"/>
      <c r="D1" s="45"/>
      <c r="E1" s="45"/>
      <c r="F1" s="45"/>
    </row>
    <row r="3" spans="1:6" x14ac:dyDescent="0.25">
      <c r="A3" s="120" t="s">
        <v>63</v>
      </c>
      <c r="B3" s="121"/>
    </row>
    <row r="5" spans="1:6" x14ac:dyDescent="0.25">
      <c r="A5" s="38" t="s">
        <v>0</v>
      </c>
      <c r="B5" s="9" t="s">
        <v>45</v>
      </c>
      <c r="C5" s="9" t="s">
        <v>2</v>
      </c>
      <c r="D5" s="38" t="s">
        <v>3</v>
      </c>
      <c r="E5" s="36" t="s">
        <v>60</v>
      </c>
      <c r="F5" s="38" t="s">
        <v>4</v>
      </c>
    </row>
    <row r="6" spans="1:6" x14ac:dyDescent="0.25">
      <c r="A6" s="2">
        <v>1</v>
      </c>
      <c r="B6" s="1" t="s">
        <v>39</v>
      </c>
      <c r="C6" s="1" t="s">
        <v>5</v>
      </c>
      <c r="D6" s="7">
        <v>17.899999999999999</v>
      </c>
      <c r="E6" s="23">
        <v>120</v>
      </c>
      <c r="F6" s="7">
        <f t="shared" ref="F6:F9" si="0">D6*E6</f>
        <v>2148</v>
      </c>
    </row>
    <row r="7" spans="1:6" ht="30" x14ac:dyDescent="0.25">
      <c r="A7" s="2">
        <v>2</v>
      </c>
      <c r="B7" s="8" t="s">
        <v>40</v>
      </c>
      <c r="C7" s="8" t="s">
        <v>5</v>
      </c>
      <c r="D7" s="42">
        <v>17.899999999999999</v>
      </c>
      <c r="E7" s="23">
        <v>100</v>
      </c>
      <c r="F7" s="7">
        <f t="shared" si="0"/>
        <v>1789.9999999999998</v>
      </c>
    </row>
    <row r="8" spans="1:6" ht="30" x14ac:dyDescent="0.25">
      <c r="A8" s="2">
        <v>3</v>
      </c>
      <c r="B8" s="8" t="s">
        <v>41</v>
      </c>
      <c r="C8" s="8" t="s">
        <v>5</v>
      </c>
      <c r="D8" s="42">
        <v>17.899999999999999</v>
      </c>
      <c r="E8" s="23">
        <v>115</v>
      </c>
      <c r="F8" s="7">
        <f t="shared" si="0"/>
        <v>2058.5</v>
      </c>
    </row>
    <row r="9" spans="1:6" x14ac:dyDescent="0.25">
      <c r="A9" s="2">
        <v>4</v>
      </c>
      <c r="B9" s="1" t="s">
        <v>28</v>
      </c>
      <c r="C9" s="1" t="s">
        <v>7</v>
      </c>
      <c r="D9" s="7">
        <v>16</v>
      </c>
      <c r="E9" s="23">
        <v>99</v>
      </c>
      <c r="F9" s="7">
        <f t="shared" si="0"/>
        <v>1584</v>
      </c>
    </row>
    <row r="10" spans="1:6" x14ac:dyDescent="0.25">
      <c r="A10" s="2"/>
      <c r="B10" s="1"/>
      <c r="C10" s="1"/>
      <c r="D10" s="1"/>
      <c r="E10" s="122">
        <f>SUM(E6:E9)</f>
        <v>434</v>
      </c>
      <c r="F10" s="111">
        <f>SUM(F6:F9)</f>
        <v>7580.5</v>
      </c>
    </row>
  </sheetData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25" workbookViewId="0">
      <selection activeCell="J12" sqref="J12"/>
    </sheetView>
  </sheetViews>
  <sheetFormatPr defaultRowHeight="15" x14ac:dyDescent="0.25"/>
  <cols>
    <col min="2" max="2" width="37" customWidth="1"/>
    <col min="3" max="3" width="22.5703125" customWidth="1"/>
    <col min="4" max="4" width="17.85546875" customWidth="1"/>
    <col min="5" max="5" width="18.5703125" customWidth="1"/>
    <col min="6" max="6" width="14.140625" customWidth="1"/>
  </cols>
  <sheetData>
    <row r="1" spans="1:7" x14ac:dyDescent="0.25">
      <c r="A1" s="216" t="s">
        <v>64</v>
      </c>
      <c r="B1" s="216"/>
      <c r="C1" s="216"/>
      <c r="D1" s="216"/>
      <c r="E1" s="216"/>
      <c r="F1" s="216"/>
    </row>
    <row r="2" spans="1:7" x14ac:dyDescent="0.25">
      <c r="A2" s="48" t="s">
        <v>6</v>
      </c>
      <c r="B2" s="48"/>
      <c r="C2" s="49"/>
      <c r="D2" s="50"/>
      <c r="E2" s="48"/>
      <c r="F2" s="48"/>
    </row>
    <row r="3" spans="1:7" x14ac:dyDescent="0.25">
      <c r="A3" s="217" t="s">
        <v>44</v>
      </c>
      <c r="B3" s="217"/>
      <c r="C3" s="217"/>
      <c r="D3" s="217"/>
      <c r="E3" s="217"/>
      <c r="F3" s="217"/>
    </row>
    <row r="4" spans="1:7" x14ac:dyDescent="0.25">
      <c r="A4" s="51" t="s">
        <v>0</v>
      </c>
      <c r="B4" s="72" t="s">
        <v>45</v>
      </c>
      <c r="C4" s="73" t="s">
        <v>212</v>
      </c>
      <c r="D4" s="52" t="s">
        <v>3</v>
      </c>
      <c r="E4" s="52" t="s">
        <v>211</v>
      </c>
      <c r="F4" s="52" t="s">
        <v>4</v>
      </c>
      <c r="G4" s="44"/>
    </row>
    <row r="5" spans="1:7" ht="30" x14ac:dyDescent="0.25">
      <c r="A5" s="74">
        <v>1</v>
      </c>
      <c r="B5" s="54" t="s">
        <v>65</v>
      </c>
      <c r="C5" s="53" t="s">
        <v>66</v>
      </c>
      <c r="D5" s="55">
        <v>17.899999999999999</v>
      </c>
      <c r="E5" s="74">
        <v>5</v>
      </c>
      <c r="F5" s="75">
        <f>D5*E5</f>
        <v>89.5</v>
      </c>
      <c r="G5" s="44"/>
    </row>
    <row r="6" spans="1:7" ht="30" x14ac:dyDescent="0.25">
      <c r="A6" s="74">
        <v>2</v>
      </c>
      <c r="B6" s="54" t="s">
        <v>67</v>
      </c>
      <c r="C6" s="53" t="s">
        <v>66</v>
      </c>
      <c r="D6" s="55">
        <v>17.899999999999999</v>
      </c>
      <c r="E6" s="74">
        <v>1</v>
      </c>
      <c r="F6" s="75">
        <f t="shared" ref="F6:F31" si="0">D6*E6</f>
        <v>17.899999999999999</v>
      </c>
      <c r="G6" s="44"/>
    </row>
    <row r="7" spans="1:7" ht="30" x14ac:dyDescent="0.25">
      <c r="A7" s="74">
        <v>3</v>
      </c>
      <c r="B7" s="54" t="s">
        <v>21</v>
      </c>
      <c r="C7" s="53" t="s">
        <v>66</v>
      </c>
      <c r="D7" s="55">
        <v>17.899999999999999</v>
      </c>
      <c r="E7" s="56">
        <v>32</v>
      </c>
      <c r="F7" s="75">
        <f t="shared" si="0"/>
        <v>572.79999999999995</v>
      </c>
      <c r="G7" s="44"/>
    </row>
    <row r="8" spans="1:7" ht="30" x14ac:dyDescent="0.25">
      <c r="A8" s="74">
        <v>4</v>
      </c>
      <c r="B8" s="54" t="s">
        <v>38</v>
      </c>
      <c r="C8" s="53" t="s">
        <v>66</v>
      </c>
      <c r="D8" s="55">
        <v>17.899999999999999</v>
      </c>
      <c r="E8" s="56">
        <v>1</v>
      </c>
      <c r="F8" s="75">
        <f t="shared" si="0"/>
        <v>17.899999999999999</v>
      </c>
      <c r="G8" s="44"/>
    </row>
    <row r="9" spans="1:7" ht="30" x14ac:dyDescent="0.25">
      <c r="A9" s="74">
        <v>5</v>
      </c>
      <c r="B9" s="54" t="s">
        <v>39</v>
      </c>
      <c r="C9" s="53" t="s">
        <v>66</v>
      </c>
      <c r="D9" s="55">
        <v>17.899999999999999</v>
      </c>
      <c r="E9" s="56">
        <v>1</v>
      </c>
      <c r="F9" s="75">
        <f t="shared" si="0"/>
        <v>17.899999999999999</v>
      </c>
      <c r="G9" s="44"/>
    </row>
    <row r="10" spans="1:7" ht="30" x14ac:dyDescent="0.25">
      <c r="A10" s="74">
        <v>6</v>
      </c>
      <c r="B10" s="54" t="s">
        <v>48</v>
      </c>
      <c r="C10" s="53" t="s">
        <v>66</v>
      </c>
      <c r="D10" s="55">
        <v>17.899999999999999</v>
      </c>
      <c r="E10" s="56">
        <v>4</v>
      </c>
      <c r="F10" s="75">
        <f t="shared" si="0"/>
        <v>71.599999999999994</v>
      </c>
      <c r="G10" s="44"/>
    </row>
    <row r="11" spans="1:7" s="116" customFormat="1" ht="30" x14ac:dyDescent="0.25">
      <c r="A11" s="74">
        <v>7</v>
      </c>
      <c r="B11" s="54" t="s">
        <v>53</v>
      </c>
      <c r="C11" s="53" t="s">
        <v>66</v>
      </c>
      <c r="D11" s="55">
        <v>17.899999999999999</v>
      </c>
      <c r="E11" s="56">
        <v>4</v>
      </c>
      <c r="F11" s="75">
        <f t="shared" si="0"/>
        <v>71.599999999999994</v>
      </c>
      <c r="G11" s="115"/>
    </row>
    <row r="12" spans="1:7" ht="30" x14ac:dyDescent="0.25">
      <c r="A12" s="74">
        <v>8</v>
      </c>
      <c r="B12" s="54" t="s">
        <v>40</v>
      </c>
      <c r="C12" s="53" t="s">
        <v>66</v>
      </c>
      <c r="D12" s="55">
        <v>17.899999999999999</v>
      </c>
      <c r="E12" s="56">
        <v>1</v>
      </c>
      <c r="F12" s="75">
        <f t="shared" si="0"/>
        <v>17.899999999999999</v>
      </c>
      <c r="G12" s="44"/>
    </row>
    <row r="13" spans="1:7" ht="30" x14ac:dyDescent="0.25">
      <c r="A13" s="74">
        <v>9</v>
      </c>
      <c r="B13" s="54" t="s">
        <v>41</v>
      </c>
      <c r="C13" s="53" t="s">
        <v>66</v>
      </c>
      <c r="D13" s="55">
        <v>17.899999999999999</v>
      </c>
      <c r="E13" s="56">
        <v>11</v>
      </c>
      <c r="F13" s="75">
        <f t="shared" si="0"/>
        <v>196.89999999999998</v>
      </c>
      <c r="G13" s="44"/>
    </row>
    <row r="14" spans="1:7" ht="30" x14ac:dyDescent="0.25">
      <c r="A14" s="74">
        <v>10</v>
      </c>
      <c r="B14" s="54" t="s">
        <v>26</v>
      </c>
      <c r="C14" s="53" t="s">
        <v>66</v>
      </c>
      <c r="D14" s="55">
        <v>17.899999999999999</v>
      </c>
      <c r="E14" s="56">
        <v>1</v>
      </c>
      <c r="F14" s="75">
        <f t="shared" si="0"/>
        <v>17.899999999999999</v>
      </c>
      <c r="G14" s="44"/>
    </row>
    <row r="15" spans="1:7" ht="30" x14ac:dyDescent="0.25">
      <c r="A15" s="74">
        <v>11</v>
      </c>
      <c r="B15" s="54" t="s">
        <v>27</v>
      </c>
      <c r="C15" s="53" t="s">
        <v>66</v>
      </c>
      <c r="D15" s="55">
        <v>17.899999999999999</v>
      </c>
      <c r="E15" s="56">
        <v>1</v>
      </c>
      <c r="F15" s="75">
        <f t="shared" si="0"/>
        <v>17.899999999999999</v>
      </c>
      <c r="G15" s="44"/>
    </row>
    <row r="16" spans="1:7" ht="30" x14ac:dyDescent="0.25">
      <c r="A16" s="74">
        <v>12</v>
      </c>
      <c r="B16" s="54" t="s">
        <v>141</v>
      </c>
      <c r="C16" s="53" t="s">
        <v>66</v>
      </c>
      <c r="D16" s="55">
        <v>17.899999999999999</v>
      </c>
      <c r="E16" s="56">
        <v>4</v>
      </c>
      <c r="F16" s="75">
        <f>D16*E16</f>
        <v>71.599999999999994</v>
      </c>
      <c r="G16" s="44"/>
    </row>
    <row r="17" spans="1:7" ht="30" x14ac:dyDescent="0.25">
      <c r="A17" s="74">
        <v>13</v>
      </c>
      <c r="B17" s="54" t="s">
        <v>22</v>
      </c>
      <c r="C17" s="58" t="s">
        <v>9</v>
      </c>
      <c r="D17" s="55">
        <v>19.2</v>
      </c>
      <c r="E17" s="56">
        <v>15</v>
      </c>
      <c r="F17" s="75">
        <f t="shared" si="0"/>
        <v>288</v>
      </c>
      <c r="G17" s="44"/>
    </row>
    <row r="18" spans="1:7" ht="30" x14ac:dyDescent="0.25">
      <c r="A18" s="74">
        <v>14</v>
      </c>
      <c r="B18" s="54" t="s">
        <v>23</v>
      </c>
      <c r="C18" s="58" t="s">
        <v>9</v>
      </c>
      <c r="D18" s="55">
        <v>19.2</v>
      </c>
      <c r="E18" s="56">
        <v>15</v>
      </c>
      <c r="F18" s="75">
        <f t="shared" si="0"/>
        <v>288</v>
      </c>
      <c r="G18" s="44"/>
    </row>
    <row r="19" spans="1:7" ht="30" x14ac:dyDescent="0.25">
      <c r="A19" s="74">
        <v>15</v>
      </c>
      <c r="B19" s="54" t="s">
        <v>34</v>
      </c>
      <c r="C19" s="58" t="s">
        <v>7</v>
      </c>
      <c r="D19" s="55">
        <v>19</v>
      </c>
      <c r="E19" s="74">
        <v>1</v>
      </c>
      <c r="F19" s="75">
        <f t="shared" si="0"/>
        <v>19</v>
      </c>
      <c r="G19" s="44"/>
    </row>
    <row r="20" spans="1:7" ht="30" x14ac:dyDescent="0.25">
      <c r="A20" s="74">
        <v>16</v>
      </c>
      <c r="B20" s="54" t="s">
        <v>35</v>
      </c>
      <c r="C20" s="58" t="s">
        <v>7</v>
      </c>
      <c r="D20" s="55">
        <v>16</v>
      </c>
      <c r="E20" s="74">
        <v>1</v>
      </c>
      <c r="F20" s="75">
        <f t="shared" si="0"/>
        <v>16</v>
      </c>
      <c r="G20" s="44"/>
    </row>
    <row r="21" spans="1:7" ht="30" x14ac:dyDescent="0.25">
      <c r="A21" s="74">
        <v>17</v>
      </c>
      <c r="B21" s="54" t="s">
        <v>36</v>
      </c>
      <c r="C21" s="58" t="s">
        <v>7</v>
      </c>
      <c r="D21" s="55">
        <v>16</v>
      </c>
      <c r="E21" s="74">
        <v>1</v>
      </c>
      <c r="F21" s="75">
        <f t="shared" si="0"/>
        <v>16</v>
      </c>
      <c r="G21" s="44"/>
    </row>
    <row r="22" spans="1:7" x14ac:dyDescent="0.25">
      <c r="A22" s="74">
        <v>18</v>
      </c>
      <c r="B22" s="54" t="s">
        <v>49</v>
      </c>
      <c r="C22" s="58" t="s">
        <v>7</v>
      </c>
      <c r="D22" s="55">
        <v>19</v>
      </c>
      <c r="E22" s="74">
        <v>11</v>
      </c>
      <c r="F22" s="75">
        <f t="shared" si="0"/>
        <v>209</v>
      </c>
      <c r="G22" s="44"/>
    </row>
    <row r="23" spans="1:7" x14ac:dyDescent="0.25">
      <c r="A23" s="74">
        <v>19</v>
      </c>
      <c r="B23" s="54" t="s">
        <v>28</v>
      </c>
      <c r="C23" s="58" t="s">
        <v>7</v>
      </c>
      <c r="D23" s="55">
        <v>16</v>
      </c>
      <c r="E23" s="56">
        <v>3</v>
      </c>
      <c r="F23" s="75">
        <f t="shared" si="0"/>
        <v>48</v>
      </c>
      <c r="G23" s="44"/>
    </row>
    <row r="24" spans="1:7" x14ac:dyDescent="0.25">
      <c r="A24" s="74">
        <v>20</v>
      </c>
      <c r="B24" s="54" t="s">
        <v>29</v>
      </c>
      <c r="C24" s="58" t="s">
        <v>7</v>
      </c>
      <c r="D24" s="55">
        <v>16</v>
      </c>
      <c r="E24" s="56">
        <v>3</v>
      </c>
      <c r="F24" s="75">
        <f t="shared" si="0"/>
        <v>48</v>
      </c>
      <c r="G24" s="44"/>
    </row>
    <row r="25" spans="1:7" x14ac:dyDescent="0.25">
      <c r="A25" s="74">
        <v>21</v>
      </c>
      <c r="B25" s="54" t="s">
        <v>30</v>
      </c>
      <c r="C25" s="58" t="s">
        <v>7</v>
      </c>
      <c r="D25" s="55">
        <v>16</v>
      </c>
      <c r="E25" s="56">
        <v>3</v>
      </c>
      <c r="F25" s="75">
        <f t="shared" si="0"/>
        <v>48</v>
      </c>
      <c r="G25" s="44"/>
    </row>
    <row r="26" spans="1:7" x14ac:dyDescent="0.25">
      <c r="A26" s="74">
        <v>22</v>
      </c>
      <c r="B26" s="54" t="s">
        <v>31</v>
      </c>
      <c r="C26" s="58" t="s">
        <v>7</v>
      </c>
      <c r="D26" s="55">
        <v>16</v>
      </c>
      <c r="E26" s="56">
        <v>3</v>
      </c>
      <c r="F26" s="75">
        <f t="shared" si="0"/>
        <v>48</v>
      </c>
      <c r="G26" s="44"/>
    </row>
    <row r="27" spans="1:7" x14ac:dyDescent="0.25">
      <c r="A27" s="74">
        <v>23</v>
      </c>
      <c r="B27" s="54" t="s">
        <v>32</v>
      </c>
      <c r="C27" s="58" t="s">
        <v>7</v>
      </c>
      <c r="D27" s="55">
        <v>18</v>
      </c>
      <c r="E27" s="56">
        <v>1</v>
      </c>
      <c r="F27" s="75">
        <f t="shared" si="0"/>
        <v>18</v>
      </c>
      <c r="G27" s="44"/>
    </row>
    <row r="28" spans="1:7" x14ac:dyDescent="0.25">
      <c r="A28" s="74">
        <v>24</v>
      </c>
      <c r="B28" s="54" t="s">
        <v>33</v>
      </c>
      <c r="C28" s="58" t="s">
        <v>7</v>
      </c>
      <c r="D28" s="55">
        <v>18</v>
      </c>
      <c r="E28" s="56">
        <v>1</v>
      </c>
      <c r="F28" s="75">
        <f t="shared" si="0"/>
        <v>18</v>
      </c>
      <c r="G28" s="44"/>
    </row>
    <row r="29" spans="1:7" x14ac:dyDescent="0.25">
      <c r="A29" s="74">
        <v>25</v>
      </c>
      <c r="B29" s="54" t="s">
        <v>142</v>
      </c>
      <c r="C29" s="58" t="s">
        <v>7</v>
      </c>
      <c r="D29" s="55">
        <v>16</v>
      </c>
      <c r="E29" s="76">
        <v>122</v>
      </c>
      <c r="F29" s="75">
        <f t="shared" si="0"/>
        <v>1952</v>
      </c>
      <c r="G29" s="44"/>
    </row>
    <row r="30" spans="1:7" x14ac:dyDescent="0.25">
      <c r="A30" s="74">
        <v>26</v>
      </c>
      <c r="B30" s="54" t="s">
        <v>68</v>
      </c>
      <c r="C30" s="58" t="s">
        <v>7</v>
      </c>
      <c r="D30" s="55">
        <v>18</v>
      </c>
      <c r="E30" s="76">
        <v>20</v>
      </c>
      <c r="F30" s="75">
        <f t="shared" si="0"/>
        <v>360</v>
      </c>
      <c r="G30" s="44"/>
    </row>
    <row r="31" spans="1:7" x14ac:dyDescent="0.25">
      <c r="A31" s="74">
        <v>27</v>
      </c>
      <c r="B31" s="54" t="s">
        <v>203</v>
      </c>
      <c r="C31" s="58" t="s">
        <v>105</v>
      </c>
      <c r="D31" s="55">
        <v>16.899999999999999</v>
      </c>
      <c r="E31" s="76">
        <v>2</v>
      </c>
      <c r="F31" s="75">
        <f t="shared" si="0"/>
        <v>33.799999999999997</v>
      </c>
      <c r="G31" s="44"/>
    </row>
    <row r="32" spans="1:7" x14ac:dyDescent="0.25">
      <c r="A32" s="37"/>
      <c r="B32" s="59"/>
      <c r="C32" s="226" t="s">
        <v>143</v>
      </c>
      <c r="D32" s="227"/>
      <c r="E32" s="119">
        <f t="shared" ref="E32" si="1">SUM(E5:E31)</f>
        <v>268</v>
      </c>
      <c r="F32" s="215">
        <f>SUM(F5:F31)</f>
        <v>4591.2</v>
      </c>
    </row>
    <row r="33" spans="1:6" x14ac:dyDescent="0.25">
      <c r="A33" s="37"/>
      <c r="B33" s="25"/>
      <c r="C33" s="32"/>
      <c r="D33" s="5"/>
      <c r="E33" s="10"/>
      <c r="F33" s="10"/>
    </row>
    <row r="34" spans="1:6" x14ac:dyDescent="0.25">
      <c r="A34" s="60"/>
      <c r="B34" s="26"/>
      <c r="C34" s="33"/>
      <c r="D34" s="19"/>
      <c r="E34" s="20"/>
      <c r="F34" s="20"/>
    </row>
    <row r="35" spans="1:6" x14ac:dyDescent="0.25">
      <c r="A35" s="219" t="s">
        <v>47</v>
      </c>
      <c r="B35" s="219"/>
      <c r="C35" s="219"/>
      <c r="D35" s="219"/>
      <c r="E35" s="219"/>
      <c r="F35" s="219"/>
    </row>
    <row r="36" spans="1:6" x14ac:dyDescent="0.25">
      <c r="A36" s="38" t="s">
        <v>8</v>
      </c>
      <c r="B36" s="27" t="s">
        <v>1</v>
      </c>
      <c r="C36" s="30" t="s">
        <v>2</v>
      </c>
      <c r="D36" s="38" t="s">
        <v>3</v>
      </c>
      <c r="E36" s="38" t="s">
        <v>46</v>
      </c>
      <c r="F36" s="38" t="s">
        <v>4</v>
      </c>
    </row>
    <row r="37" spans="1:6" x14ac:dyDescent="0.25">
      <c r="A37" s="61"/>
      <c r="B37" s="61" t="s">
        <v>17</v>
      </c>
      <c r="C37" s="62" t="s">
        <v>9</v>
      </c>
      <c r="D37" s="63">
        <v>2.86</v>
      </c>
      <c r="E37" s="64">
        <v>15</v>
      </c>
      <c r="F37" s="65">
        <f>D37*E37</f>
        <v>42.9</v>
      </c>
    </row>
    <row r="38" spans="1:6" x14ac:dyDescent="0.25">
      <c r="A38" s="67"/>
      <c r="B38" s="66" t="s">
        <v>16</v>
      </c>
      <c r="C38" s="68" t="s">
        <v>9</v>
      </c>
      <c r="D38" s="69">
        <v>2.87</v>
      </c>
      <c r="E38" s="70">
        <v>15</v>
      </c>
      <c r="F38" s="71">
        <f>D38*E38</f>
        <v>43.050000000000004</v>
      </c>
    </row>
    <row r="39" spans="1:6" x14ac:dyDescent="0.25">
      <c r="A39" s="67"/>
      <c r="B39" s="28" t="s">
        <v>73</v>
      </c>
      <c r="C39" s="31" t="s">
        <v>9</v>
      </c>
      <c r="D39" s="13">
        <v>1.62</v>
      </c>
      <c r="E39" s="4">
        <v>30</v>
      </c>
      <c r="F39" s="17">
        <f>D39*E39</f>
        <v>48.6</v>
      </c>
    </row>
    <row r="40" spans="1:6" x14ac:dyDescent="0.25">
      <c r="A40" s="67"/>
      <c r="B40" s="28"/>
      <c r="C40" s="31"/>
      <c r="D40" s="13"/>
      <c r="E40" s="4"/>
      <c r="F40" s="124">
        <f>SUM(F37:F39)</f>
        <v>134.55000000000001</v>
      </c>
    </row>
    <row r="41" spans="1:6" ht="30" x14ac:dyDescent="0.25">
      <c r="A41" s="1"/>
      <c r="B41" s="8" t="s">
        <v>207</v>
      </c>
      <c r="C41" s="1" t="s">
        <v>199</v>
      </c>
      <c r="D41" s="1"/>
      <c r="E41" s="2">
        <v>87</v>
      </c>
      <c r="F41" s="7">
        <v>1067.26</v>
      </c>
    </row>
    <row r="42" spans="1:6" x14ac:dyDescent="0.25">
      <c r="C42" s="6"/>
      <c r="D42" s="225" t="s">
        <v>147</v>
      </c>
      <c r="E42" s="225"/>
      <c r="F42" s="117">
        <f>SUM(F40:F41)</f>
        <v>1201.81</v>
      </c>
    </row>
    <row r="44" spans="1:6" x14ac:dyDescent="0.25">
      <c r="D44" s="224" t="s">
        <v>144</v>
      </c>
      <c r="E44" s="224"/>
      <c r="F44" s="117">
        <f>F32+F42</f>
        <v>5793.01</v>
      </c>
    </row>
  </sheetData>
  <mergeCells count="6">
    <mergeCell ref="D44:E44"/>
    <mergeCell ref="A1:F1"/>
    <mergeCell ref="A3:F3"/>
    <mergeCell ref="A35:F35"/>
    <mergeCell ref="D42:E42"/>
    <mergeCell ref="C32:D32"/>
  </mergeCells>
  <pageMargins left="0.25" right="0.25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B41" sqref="B41"/>
    </sheetView>
  </sheetViews>
  <sheetFormatPr defaultRowHeight="15" x14ac:dyDescent="0.25"/>
  <cols>
    <col min="2" max="2" width="43.5703125" customWidth="1"/>
    <col min="3" max="3" width="21.5703125" style="77" customWidth="1"/>
    <col min="4" max="4" width="12.7109375" customWidth="1"/>
    <col min="5" max="5" width="12.85546875" style="77" customWidth="1"/>
    <col min="6" max="6" width="10.140625" bestFit="1" customWidth="1"/>
  </cols>
  <sheetData>
    <row r="1" spans="1:6" x14ac:dyDescent="0.25">
      <c r="A1" s="216" t="s">
        <v>69</v>
      </c>
      <c r="B1" s="216"/>
      <c r="C1" s="216"/>
      <c r="D1" s="216"/>
      <c r="E1" s="216"/>
      <c r="F1" s="216"/>
    </row>
    <row r="2" spans="1:6" x14ac:dyDescent="0.25">
      <c r="A2" s="77"/>
      <c r="C2" s="78"/>
      <c r="D2" s="77"/>
      <c r="E2" s="35"/>
      <c r="F2" s="6"/>
    </row>
    <row r="3" spans="1:6" x14ac:dyDescent="0.25">
      <c r="A3" s="77"/>
      <c r="C3" s="78"/>
      <c r="D3" s="77"/>
      <c r="E3" s="35"/>
      <c r="F3" s="6"/>
    </row>
    <row r="4" spans="1:6" x14ac:dyDescent="0.25">
      <c r="A4" s="77"/>
      <c r="C4" s="78"/>
      <c r="D4" s="77"/>
      <c r="E4" s="35"/>
      <c r="F4" s="6"/>
    </row>
    <row r="5" spans="1:6" x14ac:dyDescent="0.25">
      <c r="A5" s="52" t="s">
        <v>8</v>
      </c>
      <c r="B5" s="38" t="s">
        <v>70</v>
      </c>
      <c r="C5" s="79" t="s">
        <v>71</v>
      </c>
      <c r="D5" s="38" t="s">
        <v>3</v>
      </c>
      <c r="E5" s="80" t="s">
        <v>72</v>
      </c>
      <c r="F5" s="80" t="s">
        <v>4</v>
      </c>
    </row>
    <row r="6" spans="1:6" x14ac:dyDescent="0.25">
      <c r="A6" s="3">
        <v>1</v>
      </c>
      <c r="B6" s="28" t="s">
        <v>10</v>
      </c>
      <c r="C6" s="91" t="s">
        <v>13</v>
      </c>
      <c r="D6" s="13">
        <v>7.19</v>
      </c>
      <c r="E6" s="4">
        <v>3</v>
      </c>
      <c r="F6" s="17">
        <f t="shared" ref="F6:F19" si="0">D6*E6</f>
        <v>21.57</v>
      </c>
    </row>
    <row r="7" spans="1:6" x14ac:dyDescent="0.25">
      <c r="A7" s="3">
        <v>2</v>
      </c>
      <c r="B7" s="28" t="s">
        <v>11</v>
      </c>
      <c r="C7" s="91" t="s">
        <v>13</v>
      </c>
      <c r="D7" s="13">
        <v>24.49</v>
      </c>
      <c r="E7" s="4">
        <v>1</v>
      </c>
      <c r="F7" s="17">
        <f t="shared" si="0"/>
        <v>24.49</v>
      </c>
    </row>
    <row r="8" spans="1:6" x14ac:dyDescent="0.25">
      <c r="A8" s="3">
        <v>3</v>
      </c>
      <c r="B8" s="28" t="s">
        <v>12</v>
      </c>
      <c r="C8" s="91" t="s">
        <v>13</v>
      </c>
      <c r="D8" s="13">
        <v>28.99</v>
      </c>
      <c r="E8" s="4">
        <v>3</v>
      </c>
      <c r="F8" s="17">
        <f t="shared" si="0"/>
        <v>86.97</v>
      </c>
    </row>
    <row r="9" spans="1:6" x14ac:dyDescent="0.25">
      <c r="A9" s="3">
        <v>4</v>
      </c>
      <c r="B9" s="28" t="s">
        <v>14</v>
      </c>
      <c r="C9" s="91" t="s">
        <v>13</v>
      </c>
      <c r="D9" s="13">
        <v>16.89</v>
      </c>
      <c r="E9" s="4">
        <v>2</v>
      </c>
      <c r="F9" s="17">
        <f t="shared" si="0"/>
        <v>33.78</v>
      </c>
    </row>
    <row r="10" spans="1:6" ht="30" x14ac:dyDescent="0.25">
      <c r="A10" s="3">
        <v>5</v>
      </c>
      <c r="B10" s="28" t="s">
        <v>15</v>
      </c>
      <c r="C10" s="91" t="s">
        <v>13</v>
      </c>
      <c r="D10" s="13">
        <v>12.27</v>
      </c>
      <c r="E10" s="4">
        <v>2</v>
      </c>
      <c r="F10" s="17">
        <f t="shared" si="0"/>
        <v>24.54</v>
      </c>
    </row>
    <row r="11" spans="1:6" x14ac:dyDescent="0.25">
      <c r="A11" s="3">
        <v>6</v>
      </c>
      <c r="B11" s="24" t="s">
        <v>18</v>
      </c>
      <c r="C11" s="91" t="s">
        <v>13</v>
      </c>
      <c r="D11" s="13">
        <v>11.19</v>
      </c>
      <c r="E11" s="4">
        <v>1</v>
      </c>
      <c r="F11" s="17">
        <f t="shared" si="0"/>
        <v>11.19</v>
      </c>
    </row>
    <row r="12" spans="1:6" x14ac:dyDescent="0.25">
      <c r="A12" s="3">
        <v>7</v>
      </c>
      <c r="B12" s="24" t="s">
        <v>134</v>
      </c>
      <c r="C12" s="91" t="s">
        <v>13</v>
      </c>
      <c r="D12" s="13">
        <v>10.49</v>
      </c>
      <c r="E12" s="4">
        <v>1</v>
      </c>
      <c r="F12" s="17">
        <f t="shared" si="0"/>
        <v>10.49</v>
      </c>
    </row>
    <row r="13" spans="1:6" x14ac:dyDescent="0.25">
      <c r="A13" s="3">
        <v>8</v>
      </c>
      <c r="B13" s="24" t="s">
        <v>135</v>
      </c>
      <c r="C13" s="91" t="s">
        <v>13</v>
      </c>
      <c r="D13" s="13">
        <v>7.39</v>
      </c>
      <c r="E13" s="4">
        <v>3</v>
      </c>
      <c r="F13" s="17">
        <f t="shared" si="0"/>
        <v>22.169999999999998</v>
      </c>
    </row>
    <row r="14" spans="1:6" x14ac:dyDescent="0.25">
      <c r="A14" s="3">
        <v>9</v>
      </c>
      <c r="B14" s="24" t="s">
        <v>136</v>
      </c>
      <c r="C14" s="91" t="s">
        <v>13</v>
      </c>
      <c r="D14" s="13">
        <v>10.97</v>
      </c>
      <c r="E14" s="4">
        <v>1</v>
      </c>
      <c r="F14" s="17">
        <f t="shared" si="0"/>
        <v>10.97</v>
      </c>
    </row>
    <row r="15" spans="1:6" x14ac:dyDescent="0.25">
      <c r="A15" s="3">
        <v>10</v>
      </c>
      <c r="B15" s="24" t="s">
        <v>137</v>
      </c>
      <c r="C15" s="91" t="s">
        <v>13</v>
      </c>
      <c r="D15" s="13">
        <v>13.87</v>
      </c>
      <c r="E15" s="4">
        <v>1</v>
      </c>
      <c r="F15" s="17">
        <f t="shared" si="0"/>
        <v>13.87</v>
      </c>
    </row>
    <row r="16" spans="1:6" ht="30" x14ac:dyDescent="0.25">
      <c r="A16" s="3">
        <v>11</v>
      </c>
      <c r="B16" s="28" t="s">
        <v>138</v>
      </c>
      <c r="C16" s="91" t="s">
        <v>13</v>
      </c>
      <c r="D16" s="13">
        <v>23.99</v>
      </c>
      <c r="E16" s="4">
        <v>1</v>
      </c>
      <c r="F16" s="17">
        <f t="shared" si="0"/>
        <v>23.99</v>
      </c>
    </row>
    <row r="17" spans="1:8" x14ac:dyDescent="0.25">
      <c r="A17" s="3">
        <v>12</v>
      </c>
      <c r="B17" s="24" t="s">
        <v>139</v>
      </c>
      <c r="C17" s="91" t="s">
        <v>13</v>
      </c>
      <c r="D17" s="13">
        <v>15.11</v>
      </c>
      <c r="E17" s="4">
        <v>1</v>
      </c>
      <c r="F17" s="17">
        <f t="shared" si="0"/>
        <v>15.11</v>
      </c>
    </row>
    <row r="18" spans="1:8" x14ac:dyDescent="0.25">
      <c r="A18" s="205"/>
      <c r="B18" s="206"/>
      <c r="C18" s="207"/>
      <c r="D18" s="208"/>
      <c r="E18" s="205">
        <f>SUM(E6:E17)</f>
        <v>20</v>
      </c>
      <c r="F18" s="210">
        <f>SUM(F6:F17)</f>
        <v>299.14</v>
      </c>
    </row>
    <row r="19" spans="1:8" ht="45" x14ac:dyDescent="0.25">
      <c r="A19" s="205">
        <v>13</v>
      </c>
      <c r="B19" s="209" t="s">
        <v>19</v>
      </c>
      <c r="C19" s="207" t="s">
        <v>20</v>
      </c>
      <c r="D19" s="208">
        <v>45</v>
      </c>
      <c r="E19" s="205">
        <v>1</v>
      </c>
      <c r="F19" s="210">
        <f t="shared" si="0"/>
        <v>45</v>
      </c>
    </row>
    <row r="20" spans="1:8" x14ac:dyDescent="0.25">
      <c r="A20" s="81">
        <v>14</v>
      </c>
      <c r="B20" s="82" t="s">
        <v>74</v>
      </c>
      <c r="C20" s="83" t="s">
        <v>9</v>
      </c>
      <c r="D20" s="88">
        <v>6.6</v>
      </c>
      <c r="E20" s="90">
        <v>1</v>
      </c>
      <c r="F20" s="84">
        <f>D20*E20</f>
        <v>6.6</v>
      </c>
    </row>
    <row r="21" spans="1:8" x14ac:dyDescent="0.25">
      <c r="A21" s="81">
        <v>15</v>
      </c>
      <c r="B21" s="82" t="s">
        <v>75</v>
      </c>
      <c r="C21" s="83" t="s">
        <v>9</v>
      </c>
      <c r="D21" s="88">
        <v>4.6500000000000004</v>
      </c>
      <c r="E21" s="90">
        <v>1</v>
      </c>
      <c r="F21" s="84">
        <f>D21*E21</f>
        <v>4.6500000000000004</v>
      </c>
    </row>
    <row r="22" spans="1:8" ht="30" x14ac:dyDescent="0.25">
      <c r="A22" s="81">
        <v>16</v>
      </c>
      <c r="B22" s="93" t="s">
        <v>76</v>
      </c>
      <c r="C22" s="83" t="s">
        <v>9</v>
      </c>
      <c r="D22" s="88">
        <v>15.6</v>
      </c>
      <c r="E22" s="90">
        <v>1</v>
      </c>
      <c r="F22" s="84">
        <f t="shared" ref="F22:F49" si="1">D22*E22</f>
        <v>15.6</v>
      </c>
    </row>
    <row r="23" spans="1:8" x14ac:dyDescent="0.25">
      <c r="A23" s="81">
        <v>17</v>
      </c>
      <c r="B23" s="82" t="s">
        <v>77</v>
      </c>
      <c r="C23" s="83" t="s">
        <v>9</v>
      </c>
      <c r="D23" s="88">
        <v>5.3</v>
      </c>
      <c r="E23" s="90">
        <v>2</v>
      </c>
      <c r="F23" s="84">
        <f t="shared" si="1"/>
        <v>10.6</v>
      </c>
    </row>
    <row r="24" spans="1:8" x14ac:dyDescent="0.25">
      <c r="A24" s="102"/>
      <c r="B24" s="103"/>
      <c r="C24" s="104"/>
      <c r="D24" s="105"/>
      <c r="E24" s="106">
        <f>SUM(E20:E23)</f>
        <v>5</v>
      </c>
      <c r="F24" s="107">
        <f>SUM(F20:F23)</f>
        <v>37.450000000000003</v>
      </c>
      <c r="G24" s="22"/>
      <c r="H24" s="22"/>
    </row>
    <row r="25" spans="1:8" x14ac:dyDescent="0.25">
      <c r="A25" s="81">
        <v>18</v>
      </c>
      <c r="B25" s="82" t="s">
        <v>78</v>
      </c>
      <c r="C25" s="83" t="s">
        <v>79</v>
      </c>
      <c r="D25" s="88">
        <v>5</v>
      </c>
      <c r="E25" s="90">
        <v>1</v>
      </c>
      <c r="F25" s="84">
        <f t="shared" si="1"/>
        <v>5</v>
      </c>
    </row>
    <row r="26" spans="1:8" x14ac:dyDescent="0.25">
      <c r="A26" s="81">
        <v>19</v>
      </c>
      <c r="B26" s="82" t="s">
        <v>80</v>
      </c>
      <c r="C26" s="83" t="s">
        <v>79</v>
      </c>
      <c r="D26" s="88">
        <v>5</v>
      </c>
      <c r="E26" s="90">
        <v>1</v>
      </c>
      <c r="F26" s="84">
        <f t="shared" si="1"/>
        <v>5</v>
      </c>
    </row>
    <row r="27" spans="1:8" ht="30" x14ac:dyDescent="0.25">
      <c r="A27" s="81">
        <v>20</v>
      </c>
      <c r="B27" s="93" t="s">
        <v>81</v>
      </c>
      <c r="C27" s="83" t="s">
        <v>79</v>
      </c>
      <c r="D27" s="88">
        <v>9.8000000000000007</v>
      </c>
      <c r="E27" s="90">
        <v>1</v>
      </c>
      <c r="F27" s="84">
        <f t="shared" si="1"/>
        <v>9.8000000000000007</v>
      </c>
    </row>
    <row r="28" spans="1:8" x14ac:dyDescent="0.25">
      <c r="A28" s="81">
        <v>21</v>
      </c>
      <c r="B28" s="82" t="s">
        <v>82</v>
      </c>
      <c r="C28" s="83" t="s">
        <v>79</v>
      </c>
      <c r="D28" s="88">
        <v>8.6999999999999993</v>
      </c>
      <c r="E28" s="90">
        <v>1</v>
      </c>
      <c r="F28" s="84">
        <f t="shared" si="1"/>
        <v>8.6999999999999993</v>
      </c>
    </row>
    <row r="29" spans="1:8" x14ac:dyDescent="0.25">
      <c r="A29" s="81">
        <v>22</v>
      </c>
      <c r="B29" s="1" t="s">
        <v>83</v>
      </c>
      <c r="C29" s="83" t="s">
        <v>79</v>
      </c>
      <c r="D29" s="89">
        <v>8.6999999999999993</v>
      </c>
      <c r="E29" s="92">
        <v>1</v>
      </c>
      <c r="F29" s="84">
        <f t="shared" si="1"/>
        <v>8.6999999999999993</v>
      </c>
    </row>
    <row r="30" spans="1:8" x14ac:dyDescent="0.25">
      <c r="A30" s="81">
        <v>23</v>
      </c>
      <c r="B30" s="1" t="s">
        <v>84</v>
      </c>
      <c r="C30" s="83" t="s">
        <v>79</v>
      </c>
      <c r="D30" s="89">
        <v>9.8000000000000007</v>
      </c>
      <c r="E30" s="92">
        <v>1</v>
      </c>
      <c r="F30" s="84">
        <f t="shared" si="1"/>
        <v>9.8000000000000007</v>
      </c>
    </row>
    <row r="31" spans="1:8" ht="30" x14ac:dyDescent="0.25">
      <c r="A31" s="81">
        <v>24</v>
      </c>
      <c r="B31" s="8" t="s">
        <v>85</v>
      </c>
      <c r="C31" s="83" t="s">
        <v>79</v>
      </c>
      <c r="D31" s="89">
        <v>11</v>
      </c>
      <c r="E31" s="92">
        <v>1</v>
      </c>
      <c r="F31" s="84">
        <f t="shared" si="1"/>
        <v>11</v>
      </c>
    </row>
    <row r="32" spans="1:8" x14ac:dyDescent="0.25">
      <c r="A32" s="81">
        <v>25</v>
      </c>
      <c r="B32" s="1" t="s">
        <v>86</v>
      </c>
      <c r="C32" s="83" t="s">
        <v>79</v>
      </c>
      <c r="D32" s="89">
        <v>11</v>
      </c>
      <c r="E32" s="92">
        <v>1</v>
      </c>
      <c r="F32" s="84">
        <f t="shared" si="1"/>
        <v>11</v>
      </c>
    </row>
    <row r="33" spans="1:6" x14ac:dyDescent="0.25">
      <c r="A33" s="81">
        <v>26</v>
      </c>
      <c r="B33" s="1" t="s">
        <v>87</v>
      </c>
      <c r="C33" s="83" t="s">
        <v>79</v>
      </c>
      <c r="D33" s="89">
        <v>9.8000000000000007</v>
      </c>
      <c r="E33" s="92">
        <v>1</v>
      </c>
      <c r="F33" s="84">
        <f t="shared" si="1"/>
        <v>9.8000000000000007</v>
      </c>
    </row>
    <row r="34" spans="1:6" x14ac:dyDescent="0.25">
      <c r="A34" s="81">
        <v>27</v>
      </c>
      <c r="B34" s="1" t="s">
        <v>88</v>
      </c>
      <c r="C34" s="83" t="s">
        <v>79</v>
      </c>
      <c r="D34" s="89">
        <v>7</v>
      </c>
      <c r="E34" s="92">
        <v>1</v>
      </c>
      <c r="F34" s="84">
        <f t="shared" si="1"/>
        <v>7</v>
      </c>
    </row>
    <row r="35" spans="1:6" x14ac:dyDescent="0.25">
      <c r="A35" s="81">
        <v>28</v>
      </c>
      <c r="B35" s="1" t="s">
        <v>89</v>
      </c>
      <c r="C35" s="83" t="s">
        <v>79</v>
      </c>
      <c r="D35" s="89">
        <v>11</v>
      </c>
      <c r="E35" s="92">
        <v>1</v>
      </c>
      <c r="F35" s="84">
        <f t="shared" si="1"/>
        <v>11</v>
      </c>
    </row>
    <row r="36" spans="1:6" x14ac:dyDescent="0.25">
      <c r="A36" s="81">
        <v>29</v>
      </c>
      <c r="B36" s="1" t="s">
        <v>90</v>
      </c>
      <c r="C36" s="83" t="s">
        <v>79</v>
      </c>
      <c r="D36" s="89">
        <v>13</v>
      </c>
      <c r="E36" s="92">
        <v>1</v>
      </c>
      <c r="F36" s="84">
        <f t="shared" si="1"/>
        <v>13</v>
      </c>
    </row>
    <row r="37" spans="1:6" x14ac:dyDescent="0.25">
      <c r="A37" s="81">
        <v>30</v>
      </c>
      <c r="B37" s="85" t="s">
        <v>91</v>
      </c>
      <c r="C37" s="83" t="s">
        <v>79</v>
      </c>
      <c r="D37" s="95">
        <v>11</v>
      </c>
      <c r="E37" s="94">
        <v>1</v>
      </c>
      <c r="F37" s="86">
        <f t="shared" si="1"/>
        <v>11</v>
      </c>
    </row>
    <row r="38" spans="1:6" x14ac:dyDescent="0.25">
      <c r="A38" s="81">
        <v>31</v>
      </c>
      <c r="B38" s="82" t="s">
        <v>92</v>
      </c>
      <c r="C38" s="83" t="s">
        <v>79</v>
      </c>
      <c r="D38" s="89">
        <v>11</v>
      </c>
      <c r="E38" s="92">
        <v>1</v>
      </c>
      <c r="F38" s="7">
        <f t="shared" si="1"/>
        <v>11</v>
      </c>
    </row>
    <row r="39" spans="1:6" x14ac:dyDescent="0.25">
      <c r="A39" s="81">
        <v>32</v>
      </c>
      <c r="B39" s="1" t="s">
        <v>93</v>
      </c>
      <c r="C39" s="83" t="s">
        <v>79</v>
      </c>
      <c r="D39" s="89">
        <v>11</v>
      </c>
      <c r="E39" s="92">
        <v>1</v>
      </c>
      <c r="F39" s="7">
        <f t="shared" si="1"/>
        <v>11</v>
      </c>
    </row>
    <row r="40" spans="1:6" x14ac:dyDescent="0.25">
      <c r="A40" s="81">
        <v>33</v>
      </c>
      <c r="B40" s="1" t="s">
        <v>94</v>
      </c>
      <c r="C40" s="83" t="s">
        <v>79</v>
      </c>
      <c r="D40" s="89">
        <v>9.8000000000000007</v>
      </c>
      <c r="E40" s="92">
        <v>1</v>
      </c>
      <c r="F40" s="7">
        <f t="shared" si="1"/>
        <v>9.8000000000000007</v>
      </c>
    </row>
    <row r="41" spans="1:6" x14ac:dyDescent="0.25">
      <c r="A41" s="81">
        <v>34</v>
      </c>
      <c r="B41" s="1" t="s">
        <v>95</v>
      </c>
      <c r="C41" s="83" t="s">
        <v>79</v>
      </c>
      <c r="D41" s="89">
        <v>9.8000000000000007</v>
      </c>
      <c r="E41" s="92">
        <v>1</v>
      </c>
      <c r="F41" s="7">
        <f t="shared" si="1"/>
        <v>9.8000000000000007</v>
      </c>
    </row>
    <row r="42" spans="1:6" x14ac:dyDescent="0.25">
      <c r="A42" s="81">
        <v>35</v>
      </c>
      <c r="B42" s="1" t="s">
        <v>96</v>
      </c>
      <c r="C42" s="83" t="s">
        <v>79</v>
      </c>
      <c r="D42" s="89">
        <v>6</v>
      </c>
      <c r="E42" s="92">
        <v>1</v>
      </c>
      <c r="F42" s="84">
        <f t="shared" si="1"/>
        <v>6</v>
      </c>
    </row>
    <row r="43" spans="1:6" x14ac:dyDescent="0.25">
      <c r="A43" s="81">
        <v>36</v>
      </c>
      <c r="B43" s="1" t="s">
        <v>97</v>
      </c>
      <c r="C43" s="83" t="s">
        <v>79</v>
      </c>
      <c r="D43" s="89">
        <v>14</v>
      </c>
      <c r="E43" s="92">
        <v>1</v>
      </c>
      <c r="F43" s="84">
        <f t="shared" si="1"/>
        <v>14</v>
      </c>
    </row>
    <row r="44" spans="1:6" x14ac:dyDescent="0.25">
      <c r="A44" s="81">
        <v>37</v>
      </c>
      <c r="B44" s="1" t="s">
        <v>98</v>
      </c>
      <c r="C44" s="83" t="s">
        <v>79</v>
      </c>
      <c r="D44" s="89">
        <v>14</v>
      </c>
      <c r="E44" s="92">
        <v>1</v>
      </c>
      <c r="F44" s="84">
        <f t="shared" si="1"/>
        <v>14</v>
      </c>
    </row>
    <row r="45" spans="1:6" x14ac:dyDescent="0.25">
      <c r="A45" s="81">
        <v>38</v>
      </c>
      <c r="B45" s="1" t="s">
        <v>99</v>
      </c>
      <c r="C45" s="83" t="s">
        <v>79</v>
      </c>
      <c r="D45" s="89">
        <v>12</v>
      </c>
      <c r="E45" s="92">
        <v>1</v>
      </c>
      <c r="F45" s="84">
        <f t="shared" si="1"/>
        <v>12</v>
      </c>
    </row>
    <row r="46" spans="1:6" x14ac:dyDescent="0.25">
      <c r="A46" s="81">
        <v>39</v>
      </c>
      <c r="B46" s="1" t="s">
        <v>100</v>
      </c>
      <c r="C46" s="83" t="s">
        <v>79</v>
      </c>
      <c r="D46" s="89">
        <v>6</v>
      </c>
      <c r="E46" s="92">
        <v>1</v>
      </c>
      <c r="F46" s="84">
        <f t="shared" si="1"/>
        <v>6</v>
      </c>
    </row>
    <row r="47" spans="1:6" x14ac:dyDescent="0.25">
      <c r="A47" s="81">
        <v>40</v>
      </c>
      <c r="B47" s="1" t="s">
        <v>101</v>
      </c>
      <c r="C47" s="83" t="s">
        <v>79</v>
      </c>
      <c r="D47" s="89">
        <v>6</v>
      </c>
      <c r="E47" s="92">
        <v>1</v>
      </c>
      <c r="F47" s="84">
        <f t="shared" si="1"/>
        <v>6</v>
      </c>
    </row>
    <row r="48" spans="1:6" x14ac:dyDescent="0.25">
      <c r="A48" s="81">
        <v>41</v>
      </c>
      <c r="B48" s="1" t="s">
        <v>102</v>
      </c>
      <c r="C48" s="83" t="s">
        <v>79</v>
      </c>
      <c r="D48" s="89">
        <v>4.0599999999999996</v>
      </c>
      <c r="E48" s="92">
        <v>1</v>
      </c>
      <c r="F48" s="86">
        <f t="shared" si="1"/>
        <v>4.0599999999999996</v>
      </c>
    </row>
    <row r="49" spans="1:8" x14ac:dyDescent="0.25">
      <c r="A49" s="81">
        <v>42</v>
      </c>
      <c r="B49" s="1" t="s">
        <v>103</v>
      </c>
      <c r="C49" s="83" t="s">
        <v>79</v>
      </c>
      <c r="D49" s="89">
        <v>4.9000000000000004</v>
      </c>
      <c r="E49" s="92">
        <v>1</v>
      </c>
      <c r="F49" s="7">
        <f t="shared" si="1"/>
        <v>4.9000000000000004</v>
      </c>
    </row>
    <row r="50" spans="1:8" x14ac:dyDescent="0.25">
      <c r="A50" s="102"/>
      <c r="B50" s="108"/>
      <c r="C50" s="104"/>
      <c r="D50" s="102"/>
      <c r="E50" s="109">
        <f>SUM(E25:E49)</f>
        <v>25</v>
      </c>
      <c r="F50" s="110">
        <f>SUM(F25:F49)</f>
        <v>229.36000000000004</v>
      </c>
      <c r="G50" s="22"/>
      <c r="H50" s="22"/>
    </row>
    <row r="51" spans="1:8" x14ac:dyDescent="0.25">
      <c r="A51" s="102">
        <v>43</v>
      </c>
      <c r="B51" s="108" t="s">
        <v>104</v>
      </c>
      <c r="C51" s="104" t="s">
        <v>7</v>
      </c>
      <c r="D51" s="113">
        <v>19</v>
      </c>
      <c r="E51" s="109">
        <v>4</v>
      </c>
      <c r="F51" s="110">
        <f>D51*E51</f>
        <v>76</v>
      </c>
    </row>
    <row r="52" spans="1:8" ht="30" x14ac:dyDescent="0.25">
      <c r="A52" s="81">
        <v>44</v>
      </c>
      <c r="B52" s="8" t="s">
        <v>108</v>
      </c>
      <c r="C52" s="87" t="s">
        <v>105</v>
      </c>
      <c r="D52" s="89">
        <v>7.99</v>
      </c>
      <c r="E52" s="92">
        <v>2</v>
      </c>
      <c r="F52" s="7">
        <f>D52*E52</f>
        <v>15.98</v>
      </c>
    </row>
    <row r="53" spans="1:8" ht="30" x14ac:dyDescent="0.25">
      <c r="A53" s="81">
        <v>45</v>
      </c>
      <c r="B53" s="8" t="s">
        <v>107</v>
      </c>
      <c r="C53" s="87" t="s">
        <v>105</v>
      </c>
      <c r="D53" s="89">
        <v>7.99</v>
      </c>
      <c r="E53" s="92">
        <v>2</v>
      </c>
      <c r="F53" s="7">
        <f t="shared" ref="F53:F54" si="2">D53*E53</f>
        <v>15.98</v>
      </c>
    </row>
    <row r="54" spans="1:8" ht="30" x14ac:dyDescent="0.25">
      <c r="A54" s="81">
        <v>46</v>
      </c>
      <c r="B54" s="8" t="s">
        <v>106</v>
      </c>
      <c r="C54" s="87" t="s">
        <v>105</v>
      </c>
      <c r="D54" s="89">
        <v>7.99</v>
      </c>
      <c r="E54" s="92">
        <v>2</v>
      </c>
      <c r="F54" s="7">
        <f t="shared" si="2"/>
        <v>15.98</v>
      </c>
    </row>
    <row r="55" spans="1:8" x14ac:dyDescent="0.25">
      <c r="A55" s="102"/>
      <c r="B55" s="108"/>
      <c r="C55" s="104"/>
      <c r="D55" s="102"/>
      <c r="E55" s="109">
        <f>SUM(E52:E54)</f>
        <v>6</v>
      </c>
      <c r="F55" s="110">
        <f>SUM(F52:F54)</f>
        <v>47.94</v>
      </c>
    </row>
    <row r="56" spans="1:8" x14ac:dyDescent="0.25">
      <c r="A56" s="81">
        <v>47</v>
      </c>
      <c r="B56" s="8" t="s">
        <v>109</v>
      </c>
      <c r="C56" s="2" t="s">
        <v>110</v>
      </c>
      <c r="D56" s="89">
        <v>9.57</v>
      </c>
      <c r="E56" s="2">
        <v>1</v>
      </c>
      <c r="F56" s="7">
        <f>D56*E56</f>
        <v>9.57</v>
      </c>
    </row>
    <row r="57" spans="1:8" x14ac:dyDescent="0.25">
      <c r="A57" s="81">
        <v>48</v>
      </c>
      <c r="B57" s="8" t="s">
        <v>111</v>
      </c>
      <c r="C57" s="2" t="s">
        <v>110</v>
      </c>
      <c r="D57" s="89">
        <v>10.46</v>
      </c>
      <c r="E57" s="2">
        <v>1</v>
      </c>
      <c r="F57" s="7">
        <f t="shared" ref="F57:F67" si="3">D57*E57</f>
        <v>10.46</v>
      </c>
    </row>
    <row r="58" spans="1:8" x14ac:dyDescent="0.25">
      <c r="A58" s="81">
        <v>49</v>
      </c>
      <c r="B58" s="8" t="s">
        <v>112</v>
      </c>
      <c r="C58" s="2" t="s">
        <v>110</v>
      </c>
      <c r="D58" s="89">
        <v>10.38</v>
      </c>
      <c r="E58" s="2">
        <v>1</v>
      </c>
      <c r="F58" s="7">
        <f t="shared" si="3"/>
        <v>10.38</v>
      </c>
    </row>
    <row r="59" spans="1:8" x14ac:dyDescent="0.25">
      <c r="A59" s="81">
        <v>50</v>
      </c>
      <c r="B59" s="8" t="s">
        <v>113</v>
      </c>
      <c r="C59" s="2" t="s">
        <v>110</v>
      </c>
      <c r="D59" s="89">
        <v>11.05</v>
      </c>
      <c r="E59" s="2">
        <v>1</v>
      </c>
      <c r="F59" s="7">
        <f t="shared" si="3"/>
        <v>11.05</v>
      </c>
    </row>
    <row r="60" spans="1:8" ht="30" x14ac:dyDescent="0.25">
      <c r="A60" s="81">
        <v>51</v>
      </c>
      <c r="B60" s="8" t="s">
        <v>114</v>
      </c>
      <c r="C60" s="2" t="s">
        <v>110</v>
      </c>
      <c r="D60" s="89">
        <v>8.1199999999999992</v>
      </c>
      <c r="E60" s="2">
        <v>1</v>
      </c>
      <c r="F60" s="7">
        <f t="shared" si="3"/>
        <v>8.1199999999999992</v>
      </c>
    </row>
    <row r="61" spans="1:8" ht="30" x14ac:dyDescent="0.25">
      <c r="A61" s="81">
        <v>52</v>
      </c>
      <c r="B61" s="8" t="s">
        <v>115</v>
      </c>
      <c r="C61" s="2" t="s">
        <v>110</v>
      </c>
      <c r="D61" s="89">
        <v>10.56</v>
      </c>
      <c r="E61" s="2">
        <v>1</v>
      </c>
      <c r="F61" s="7">
        <f t="shared" si="3"/>
        <v>10.56</v>
      </c>
    </row>
    <row r="62" spans="1:8" ht="30" x14ac:dyDescent="0.25">
      <c r="A62" s="81">
        <v>53</v>
      </c>
      <c r="B62" s="8" t="s">
        <v>116</v>
      </c>
      <c r="C62" s="2" t="s">
        <v>110</v>
      </c>
      <c r="D62" s="97">
        <v>9.76</v>
      </c>
      <c r="E62" s="29">
        <v>2</v>
      </c>
      <c r="F62" s="7">
        <f t="shared" si="3"/>
        <v>19.52</v>
      </c>
    </row>
    <row r="63" spans="1:8" x14ac:dyDescent="0.25">
      <c r="A63" s="81">
        <v>54</v>
      </c>
      <c r="B63" s="23" t="s">
        <v>117</v>
      </c>
      <c r="C63" s="2" t="s">
        <v>110</v>
      </c>
      <c r="D63" s="7">
        <v>22.08</v>
      </c>
      <c r="E63" s="2">
        <v>1</v>
      </c>
      <c r="F63" s="7">
        <f t="shared" si="3"/>
        <v>22.08</v>
      </c>
    </row>
    <row r="64" spans="1:8" ht="30" x14ac:dyDescent="0.25">
      <c r="A64" s="81">
        <v>55</v>
      </c>
      <c r="B64" s="8" t="s">
        <v>118</v>
      </c>
      <c r="C64" s="2" t="s">
        <v>110</v>
      </c>
      <c r="D64" s="89">
        <v>20.7</v>
      </c>
      <c r="E64" s="2">
        <v>1</v>
      </c>
      <c r="F64" s="7">
        <f t="shared" si="3"/>
        <v>20.7</v>
      </c>
    </row>
    <row r="65" spans="1:6" ht="30" x14ac:dyDescent="0.25">
      <c r="A65" s="81">
        <v>56</v>
      </c>
      <c r="B65" s="8" t="s">
        <v>119</v>
      </c>
      <c r="C65" s="2" t="s">
        <v>110</v>
      </c>
      <c r="D65" s="89">
        <v>19.32</v>
      </c>
      <c r="E65" s="2">
        <v>1</v>
      </c>
      <c r="F65" s="7">
        <f t="shared" si="3"/>
        <v>19.32</v>
      </c>
    </row>
    <row r="66" spans="1:6" ht="30" x14ac:dyDescent="0.25">
      <c r="A66" s="81">
        <v>57</v>
      </c>
      <c r="B66" s="8" t="s">
        <v>120</v>
      </c>
      <c r="C66" s="2" t="s">
        <v>110</v>
      </c>
      <c r="D66" s="89">
        <v>22.08</v>
      </c>
      <c r="E66" s="2">
        <v>1</v>
      </c>
      <c r="F66" s="7">
        <f t="shared" si="3"/>
        <v>22.08</v>
      </c>
    </row>
    <row r="67" spans="1:6" ht="30" x14ac:dyDescent="0.25">
      <c r="A67" s="81">
        <v>58</v>
      </c>
      <c r="B67" s="8" t="s">
        <v>121</v>
      </c>
      <c r="C67" s="2" t="s">
        <v>110</v>
      </c>
      <c r="D67" s="89">
        <v>25.55</v>
      </c>
      <c r="E67" s="2">
        <v>1</v>
      </c>
      <c r="F67" s="7">
        <f t="shared" si="3"/>
        <v>25.55</v>
      </c>
    </row>
    <row r="68" spans="1:6" x14ac:dyDescent="0.25">
      <c r="A68" s="108"/>
      <c r="B68" s="108"/>
      <c r="C68" s="102"/>
      <c r="D68" s="108"/>
      <c r="E68" s="102">
        <f>SUM(E56:E67)</f>
        <v>13</v>
      </c>
      <c r="F68" s="111">
        <f>SUM(F56:F67)</f>
        <v>189.39000000000004</v>
      </c>
    </row>
    <row r="69" spans="1:6" x14ac:dyDescent="0.25">
      <c r="A69" s="2">
        <v>59</v>
      </c>
      <c r="B69" s="98" t="s">
        <v>122</v>
      </c>
      <c r="C69" s="99" t="s">
        <v>123</v>
      </c>
      <c r="D69" s="100">
        <v>17</v>
      </c>
      <c r="E69" s="99">
        <v>2</v>
      </c>
      <c r="F69" s="40">
        <f>D69*E69</f>
        <v>34</v>
      </c>
    </row>
    <row r="70" spans="1:6" x14ac:dyDescent="0.25">
      <c r="A70" s="2">
        <v>60</v>
      </c>
      <c r="B70" s="8" t="s">
        <v>124</v>
      </c>
      <c r="C70" s="2" t="s">
        <v>123</v>
      </c>
      <c r="D70" s="89">
        <v>13.49</v>
      </c>
      <c r="E70" s="2">
        <v>1</v>
      </c>
      <c r="F70" s="40">
        <f t="shared" ref="F70:F78" si="4">D70*E70</f>
        <v>13.49</v>
      </c>
    </row>
    <row r="71" spans="1:6" x14ac:dyDescent="0.25">
      <c r="A71" s="2">
        <v>61</v>
      </c>
      <c r="B71" s="8" t="s">
        <v>125</v>
      </c>
      <c r="C71" s="2" t="s">
        <v>123</v>
      </c>
      <c r="D71" s="89">
        <v>10.99</v>
      </c>
      <c r="E71" s="2">
        <v>1</v>
      </c>
      <c r="F71" s="40">
        <f t="shared" si="4"/>
        <v>10.99</v>
      </c>
    </row>
    <row r="72" spans="1:6" x14ac:dyDescent="0.25">
      <c r="A72" s="2">
        <v>62</v>
      </c>
      <c r="B72" s="8" t="s">
        <v>126</v>
      </c>
      <c r="C72" s="2" t="s">
        <v>123</v>
      </c>
      <c r="D72" s="89">
        <v>13.49</v>
      </c>
      <c r="E72" s="2">
        <v>1</v>
      </c>
      <c r="F72" s="40">
        <f t="shared" si="4"/>
        <v>13.49</v>
      </c>
    </row>
    <row r="73" spans="1:6" x14ac:dyDescent="0.25">
      <c r="A73" s="2">
        <v>63</v>
      </c>
      <c r="B73" s="8" t="s">
        <v>127</v>
      </c>
      <c r="C73" s="2" t="s">
        <v>123</v>
      </c>
      <c r="D73" s="89">
        <v>6.07</v>
      </c>
      <c r="E73" s="2">
        <v>1</v>
      </c>
      <c r="F73" s="40">
        <f t="shared" si="4"/>
        <v>6.07</v>
      </c>
    </row>
    <row r="74" spans="1:6" x14ac:dyDescent="0.25">
      <c r="A74" s="2">
        <v>64</v>
      </c>
      <c r="B74" s="8" t="s">
        <v>128</v>
      </c>
      <c r="C74" s="2" t="s">
        <v>123</v>
      </c>
      <c r="D74" s="89">
        <v>13.99</v>
      </c>
      <c r="E74" s="2">
        <v>1</v>
      </c>
      <c r="F74" s="40">
        <f t="shared" si="4"/>
        <v>13.99</v>
      </c>
    </row>
    <row r="75" spans="1:6" ht="30" x14ac:dyDescent="0.25">
      <c r="A75" s="2">
        <v>65</v>
      </c>
      <c r="B75" s="8" t="s">
        <v>129</v>
      </c>
      <c r="C75" s="2" t="s">
        <v>123</v>
      </c>
      <c r="D75" s="89">
        <v>7.33</v>
      </c>
      <c r="E75" s="2">
        <v>3</v>
      </c>
      <c r="F75" s="40">
        <f t="shared" si="4"/>
        <v>21.990000000000002</v>
      </c>
    </row>
    <row r="76" spans="1:6" x14ac:dyDescent="0.25">
      <c r="A76" s="2">
        <v>66</v>
      </c>
      <c r="B76" s="8" t="s">
        <v>130</v>
      </c>
      <c r="C76" s="2" t="s">
        <v>123</v>
      </c>
      <c r="D76" s="89">
        <v>9.99</v>
      </c>
      <c r="E76" s="2">
        <v>1</v>
      </c>
      <c r="F76" s="40">
        <f t="shared" si="4"/>
        <v>9.99</v>
      </c>
    </row>
    <row r="77" spans="1:6" x14ac:dyDescent="0.25">
      <c r="A77" s="2">
        <v>67</v>
      </c>
      <c r="B77" s="8" t="s">
        <v>131</v>
      </c>
      <c r="C77" s="2" t="s">
        <v>123</v>
      </c>
      <c r="D77" s="89">
        <v>8.99</v>
      </c>
      <c r="E77" s="2">
        <v>1</v>
      </c>
      <c r="F77" s="40">
        <f t="shared" si="4"/>
        <v>8.99</v>
      </c>
    </row>
    <row r="78" spans="1:6" x14ac:dyDescent="0.25">
      <c r="A78" s="2">
        <v>68</v>
      </c>
      <c r="B78" s="8" t="s">
        <v>132</v>
      </c>
      <c r="C78" s="2" t="s">
        <v>123</v>
      </c>
      <c r="D78" s="89">
        <v>9.99</v>
      </c>
      <c r="E78" s="2">
        <v>1</v>
      </c>
      <c r="F78" s="40">
        <f t="shared" si="4"/>
        <v>9.99</v>
      </c>
    </row>
    <row r="79" spans="1:6" x14ac:dyDescent="0.25">
      <c r="A79" s="108"/>
      <c r="B79" s="108"/>
      <c r="C79" s="102"/>
      <c r="D79" s="108"/>
      <c r="E79" s="112">
        <f>SUM(E69:E78)</f>
        <v>13</v>
      </c>
      <c r="F79" s="111">
        <f>SUM(F69:F78)</f>
        <v>142.98999999999998</v>
      </c>
    </row>
    <row r="80" spans="1:6" x14ac:dyDescent="0.25">
      <c r="C80" s="228" t="s">
        <v>140</v>
      </c>
      <c r="D80" s="228"/>
      <c r="E80" s="114">
        <f>E18+E19+E24+E50+E51+E55+E68+E79</f>
        <v>87</v>
      </c>
      <c r="F80" s="101">
        <f>F18+F19+F24+F50+F51+F55+F68+F79</f>
        <v>1067.2700000000002</v>
      </c>
    </row>
  </sheetData>
  <mergeCells count="2">
    <mergeCell ref="A1:F1"/>
    <mergeCell ref="C80:D80"/>
  </mergeCells>
  <pageMargins left="0.7" right="0.7" top="0.75" bottom="0.75" header="0.3" footer="0.3"/>
  <pageSetup paperSize="9" orientation="portrait" verticalDpi="0" r:id="rId1"/>
  <ignoredErrors>
    <ignoredError sqref="F2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workbookViewId="0">
      <selection activeCell="G44" sqref="G44"/>
    </sheetView>
  </sheetViews>
  <sheetFormatPr defaultRowHeight="15" x14ac:dyDescent="0.25"/>
  <cols>
    <col min="2" max="2" width="23.5703125" customWidth="1"/>
    <col min="3" max="3" width="30.5703125" customWidth="1"/>
    <col min="4" max="4" width="18.7109375" customWidth="1"/>
    <col min="5" max="5" width="15.42578125" customWidth="1"/>
    <col min="6" max="6" width="18" customWidth="1"/>
  </cols>
  <sheetData>
    <row r="2" spans="2:6" s="22" customFormat="1" x14ac:dyDescent="0.25">
      <c r="B2" s="22" t="s">
        <v>198</v>
      </c>
      <c r="E2" s="186"/>
      <c r="F2" s="186"/>
    </row>
    <row r="3" spans="2:6" x14ac:dyDescent="0.25">
      <c r="E3" s="96"/>
      <c r="F3" s="96"/>
    </row>
    <row r="4" spans="2:6" ht="42.75" customHeight="1" x14ac:dyDescent="0.25">
      <c r="B4" s="183" t="s">
        <v>158</v>
      </c>
      <c r="C4" s="184" t="s">
        <v>159</v>
      </c>
      <c r="D4" s="183" t="s">
        <v>160</v>
      </c>
      <c r="E4" s="185" t="s">
        <v>161</v>
      </c>
      <c r="F4" s="185" t="s">
        <v>162</v>
      </c>
    </row>
    <row r="5" spans="2:6" x14ac:dyDescent="0.25">
      <c r="B5" s="1" t="s">
        <v>163</v>
      </c>
      <c r="C5" s="1" t="s">
        <v>164</v>
      </c>
      <c r="D5" s="1" t="s">
        <v>165</v>
      </c>
      <c r="E5" s="2" t="s">
        <v>166</v>
      </c>
      <c r="F5" s="2">
        <v>30</v>
      </c>
    </row>
    <row r="6" spans="2:6" x14ac:dyDescent="0.25">
      <c r="B6" s="1" t="s">
        <v>163</v>
      </c>
      <c r="C6" s="1" t="s">
        <v>164</v>
      </c>
      <c r="D6" s="1" t="s">
        <v>165</v>
      </c>
      <c r="E6" s="2" t="s">
        <v>167</v>
      </c>
      <c r="F6" s="2">
        <v>30</v>
      </c>
    </row>
    <row r="7" spans="2:6" x14ac:dyDescent="0.25">
      <c r="B7" s="1" t="s">
        <v>163</v>
      </c>
      <c r="C7" s="1" t="s">
        <v>164</v>
      </c>
      <c r="D7" s="1" t="s">
        <v>165</v>
      </c>
      <c r="E7" s="2" t="s">
        <v>168</v>
      </c>
      <c r="F7" s="2">
        <v>28</v>
      </c>
    </row>
    <row r="8" spans="2:6" x14ac:dyDescent="0.25">
      <c r="B8" s="1" t="s">
        <v>163</v>
      </c>
      <c r="C8" s="1" t="s">
        <v>164</v>
      </c>
      <c r="D8" s="1" t="s">
        <v>165</v>
      </c>
      <c r="E8" s="2" t="s">
        <v>182</v>
      </c>
      <c r="F8" s="2">
        <v>28</v>
      </c>
    </row>
    <row r="9" spans="2:6" x14ac:dyDescent="0.25">
      <c r="B9" s="1" t="s">
        <v>163</v>
      </c>
      <c r="C9" s="1" t="s">
        <v>164</v>
      </c>
      <c r="D9" s="1" t="s">
        <v>165</v>
      </c>
      <c r="E9" s="2" t="s">
        <v>187</v>
      </c>
      <c r="F9" s="2">
        <v>28</v>
      </c>
    </row>
    <row r="10" spans="2:6" x14ac:dyDescent="0.25">
      <c r="B10" s="1" t="s">
        <v>171</v>
      </c>
      <c r="C10" s="1" t="s">
        <v>172</v>
      </c>
      <c r="D10" s="1" t="s">
        <v>165</v>
      </c>
      <c r="E10" s="2" t="s">
        <v>186</v>
      </c>
      <c r="F10" s="2">
        <v>25</v>
      </c>
    </row>
    <row r="11" spans="2:6" x14ac:dyDescent="0.25">
      <c r="B11" s="1" t="s">
        <v>171</v>
      </c>
      <c r="C11" s="1" t="s">
        <v>172</v>
      </c>
      <c r="D11" s="1" t="s">
        <v>165</v>
      </c>
      <c r="E11" s="2" t="s">
        <v>169</v>
      </c>
      <c r="F11" s="2">
        <v>25</v>
      </c>
    </row>
    <row r="12" spans="2:6" x14ac:dyDescent="0.25">
      <c r="B12" s="1" t="s">
        <v>171</v>
      </c>
      <c r="C12" s="1" t="s">
        <v>172</v>
      </c>
      <c r="D12" s="1" t="s">
        <v>165</v>
      </c>
      <c r="E12" s="2" t="s">
        <v>175</v>
      </c>
      <c r="F12" s="2">
        <v>27</v>
      </c>
    </row>
    <row r="13" spans="2:6" x14ac:dyDescent="0.25">
      <c r="B13" s="1" t="s">
        <v>171</v>
      </c>
      <c r="C13" s="1" t="s">
        <v>172</v>
      </c>
      <c r="D13" s="1" t="s">
        <v>165</v>
      </c>
      <c r="E13" s="2" t="s">
        <v>176</v>
      </c>
      <c r="F13" s="2">
        <v>28</v>
      </c>
    </row>
    <row r="14" spans="2:6" x14ac:dyDescent="0.25">
      <c r="B14" s="1" t="s">
        <v>177</v>
      </c>
      <c r="C14" s="1" t="s">
        <v>178</v>
      </c>
      <c r="D14" s="1" t="s">
        <v>165</v>
      </c>
      <c r="E14" s="2" t="s">
        <v>173</v>
      </c>
      <c r="F14" s="2">
        <v>30</v>
      </c>
    </row>
    <row r="15" spans="2:6" x14ac:dyDescent="0.25">
      <c r="B15" s="1" t="s">
        <v>177</v>
      </c>
      <c r="C15" s="1" t="s">
        <v>178</v>
      </c>
      <c r="D15" s="1" t="s">
        <v>165</v>
      </c>
      <c r="E15" s="2" t="s">
        <v>204</v>
      </c>
      <c r="F15" s="2">
        <v>13</v>
      </c>
    </row>
    <row r="16" spans="2:6" x14ac:dyDescent="0.25">
      <c r="B16" s="1" t="s">
        <v>177</v>
      </c>
      <c r="C16" s="1" t="s">
        <v>178</v>
      </c>
      <c r="D16" s="1" t="s">
        <v>165</v>
      </c>
      <c r="E16" s="2" t="s">
        <v>205</v>
      </c>
      <c r="F16" s="2">
        <v>14</v>
      </c>
    </row>
    <row r="17" spans="2:6" x14ac:dyDescent="0.25">
      <c r="B17" s="1" t="s">
        <v>177</v>
      </c>
      <c r="C17" s="1" t="s">
        <v>178</v>
      </c>
      <c r="D17" s="1" t="s">
        <v>165</v>
      </c>
      <c r="E17" s="2" t="s">
        <v>181</v>
      </c>
      <c r="F17" s="2">
        <v>26</v>
      </c>
    </row>
    <row r="18" spans="2:6" x14ac:dyDescent="0.25">
      <c r="B18" s="1" t="s">
        <v>177</v>
      </c>
      <c r="C18" s="1" t="s">
        <v>178</v>
      </c>
      <c r="D18" s="1" t="s">
        <v>165</v>
      </c>
      <c r="E18" s="2" t="s">
        <v>170</v>
      </c>
      <c r="F18" s="2">
        <v>28</v>
      </c>
    </row>
    <row r="19" spans="2:6" x14ac:dyDescent="0.25">
      <c r="B19" s="1" t="s">
        <v>183</v>
      </c>
      <c r="C19" s="1" t="s">
        <v>184</v>
      </c>
      <c r="D19" s="1" t="s">
        <v>165</v>
      </c>
      <c r="E19" s="2" t="s">
        <v>185</v>
      </c>
      <c r="F19" s="2">
        <v>30</v>
      </c>
    </row>
    <row r="20" spans="2:6" x14ac:dyDescent="0.25">
      <c r="B20" s="1" t="s">
        <v>183</v>
      </c>
      <c r="C20" s="1" t="s">
        <v>184</v>
      </c>
      <c r="D20" s="1" t="s">
        <v>165</v>
      </c>
      <c r="E20" s="2" t="s">
        <v>179</v>
      </c>
      <c r="F20" s="2">
        <v>30</v>
      </c>
    </row>
    <row r="21" spans="2:6" x14ac:dyDescent="0.25">
      <c r="B21" s="1" t="s">
        <v>183</v>
      </c>
      <c r="C21" s="1" t="s">
        <v>184</v>
      </c>
      <c r="D21" s="1" t="s">
        <v>165</v>
      </c>
      <c r="E21" s="2" t="s">
        <v>174</v>
      </c>
      <c r="F21" s="2">
        <v>30</v>
      </c>
    </row>
    <row r="22" spans="2:6" x14ac:dyDescent="0.25">
      <c r="B22" s="1" t="s">
        <v>183</v>
      </c>
      <c r="C22" s="1" t="s">
        <v>184</v>
      </c>
      <c r="D22" s="1" t="s">
        <v>165</v>
      </c>
      <c r="E22" s="2" t="s">
        <v>180</v>
      </c>
      <c r="F22" s="2">
        <v>27</v>
      </c>
    </row>
    <row r="23" spans="2:6" x14ac:dyDescent="0.25">
      <c r="B23" s="1" t="s">
        <v>183</v>
      </c>
      <c r="C23" s="1" t="s">
        <v>184</v>
      </c>
      <c r="D23" s="1" t="s">
        <v>165</v>
      </c>
      <c r="E23" s="2" t="s">
        <v>206</v>
      </c>
      <c r="F23" s="2">
        <v>23</v>
      </c>
    </row>
    <row r="24" spans="2:6" x14ac:dyDescent="0.25">
      <c r="B24" s="1"/>
      <c r="C24" s="1"/>
      <c r="D24" s="1"/>
      <c r="E24" s="38" t="s">
        <v>140</v>
      </c>
      <c r="F24" s="38">
        <f>SUM(F5:F23)</f>
        <v>500</v>
      </c>
    </row>
    <row r="25" spans="2:6" x14ac:dyDescent="0.25">
      <c r="B25" s="1"/>
      <c r="C25" s="1"/>
      <c r="D25" s="1"/>
      <c r="E25" s="102" t="s">
        <v>4</v>
      </c>
      <c r="F25" s="200">
        <f>F24*5</f>
        <v>2500</v>
      </c>
    </row>
    <row r="26" spans="2:6" x14ac:dyDescent="0.25">
      <c r="B26" s="1"/>
      <c r="C26" s="1"/>
      <c r="D26" s="1"/>
      <c r="E26" s="2"/>
      <c r="F26" s="2"/>
    </row>
    <row r="27" spans="2:6" x14ac:dyDescent="0.25">
      <c r="B27" s="230" t="s">
        <v>188</v>
      </c>
      <c r="C27" s="218"/>
      <c r="D27" s="218"/>
      <c r="E27" s="218"/>
      <c r="F27" s="231"/>
    </row>
    <row r="28" spans="2:6" x14ac:dyDescent="0.25">
      <c r="B28" s="181" t="s">
        <v>158</v>
      </c>
      <c r="C28" s="182" t="s">
        <v>189</v>
      </c>
      <c r="D28" s="182" t="s">
        <v>190</v>
      </c>
      <c r="E28" s="2"/>
      <c r="F28" s="2"/>
    </row>
    <row r="29" spans="2:6" x14ac:dyDescent="0.25">
      <c r="B29" s="1" t="s">
        <v>191</v>
      </c>
      <c r="C29" s="2">
        <v>1</v>
      </c>
      <c r="D29" s="2">
        <v>30</v>
      </c>
      <c r="E29" s="2"/>
      <c r="F29" s="2"/>
    </row>
    <row r="30" spans="2:6" x14ac:dyDescent="0.25">
      <c r="B30" s="1" t="s">
        <v>192</v>
      </c>
      <c r="C30" s="2">
        <v>1</v>
      </c>
      <c r="D30" s="2">
        <v>30</v>
      </c>
      <c r="E30" s="2"/>
      <c r="F30" s="2"/>
    </row>
    <row r="31" spans="2:6" x14ac:dyDescent="0.25">
      <c r="B31" s="1" t="s">
        <v>163</v>
      </c>
      <c r="C31" s="2">
        <v>1</v>
      </c>
      <c r="D31" s="2">
        <v>0</v>
      </c>
      <c r="E31" s="2"/>
      <c r="F31" s="2"/>
    </row>
    <row r="32" spans="2:6" x14ac:dyDescent="0.25">
      <c r="B32" s="1" t="s">
        <v>171</v>
      </c>
      <c r="C32" s="2">
        <v>1</v>
      </c>
      <c r="D32" s="2">
        <v>0</v>
      </c>
      <c r="E32" s="2"/>
      <c r="F32" s="2"/>
    </row>
    <row r="33" spans="2:6" x14ac:dyDescent="0.25">
      <c r="B33" s="1" t="s">
        <v>177</v>
      </c>
      <c r="C33" s="2">
        <v>1</v>
      </c>
      <c r="D33" s="2">
        <v>0</v>
      </c>
      <c r="E33" s="2"/>
      <c r="F33" s="2"/>
    </row>
    <row r="34" spans="2:6" x14ac:dyDescent="0.25">
      <c r="B34" s="1" t="s">
        <v>183</v>
      </c>
      <c r="C34" s="2">
        <v>1</v>
      </c>
      <c r="D34" s="2">
        <v>0</v>
      </c>
      <c r="E34" s="2"/>
      <c r="F34" s="2"/>
    </row>
    <row r="35" spans="2:6" x14ac:dyDescent="0.25">
      <c r="B35" s="1" t="s">
        <v>193</v>
      </c>
      <c r="C35" s="2">
        <v>1</v>
      </c>
      <c r="D35" s="2">
        <v>0</v>
      </c>
      <c r="E35" s="2"/>
      <c r="F35" s="2"/>
    </row>
    <row r="36" spans="2:6" x14ac:dyDescent="0.25">
      <c r="B36" s="1" t="s">
        <v>194</v>
      </c>
      <c r="C36" s="2">
        <v>1</v>
      </c>
      <c r="D36" s="2">
        <v>0</v>
      </c>
      <c r="E36" s="2"/>
      <c r="F36" s="2"/>
    </row>
    <row r="37" spans="2:6" x14ac:dyDescent="0.25">
      <c r="B37" s="9" t="s">
        <v>140</v>
      </c>
      <c r="C37" s="38">
        <f>SUM(C29:C36)</f>
        <v>8</v>
      </c>
      <c r="D37" s="38">
        <f>SUM(D29:D36)</f>
        <v>60</v>
      </c>
      <c r="E37" s="2"/>
      <c r="F37" s="2"/>
    </row>
    <row r="38" spans="2:6" x14ac:dyDescent="0.25">
      <c r="B38" s="1" t="s">
        <v>4</v>
      </c>
      <c r="C38" s="200">
        <f>C37*15</f>
        <v>120</v>
      </c>
      <c r="D38" s="200">
        <f>D37*19</f>
        <v>1140</v>
      </c>
      <c r="E38" s="201" t="s">
        <v>195</v>
      </c>
      <c r="F38" s="199">
        <f>C38+D38</f>
        <v>1260</v>
      </c>
    </row>
    <row r="39" spans="2:6" x14ac:dyDescent="0.25">
      <c r="B39" s="1"/>
      <c r="C39" s="1"/>
      <c r="D39" s="1"/>
      <c r="E39" s="2"/>
      <c r="F39" s="2"/>
    </row>
    <row r="40" spans="2:6" x14ac:dyDescent="0.25">
      <c r="B40" s="1"/>
      <c r="C40" s="1"/>
      <c r="D40" s="1"/>
      <c r="E40" s="2"/>
      <c r="F40" s="2"/>
    </row>
    <row r="41" spans="2:6" x14ac:dyDescent="0.25">
      <c r="B41" s="1"/>
      <c r="C41" s="1"/>
      <c r="D41" s="229" t="s">
        <v>196</v>
      </c>
      <c r="E41" s="229"/>
      <c r="F41" s="199">
        <f>F25+F38</f>
        <v>3760</v>
      </c>
    </row>
  </sheetData>
  <mergeCells count="2">
    <mergeCell ref="D41:E41"/>
    <mergeCell ref="B27:F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Vadovėliai</vt:lpstr>
      <vt:lpstr>Vadovėliai iš ESF</vt:lpstr>
      <vt:lpstr>SUT VB lėšos</vt:lpstr>
      <vt:lpstr>Mokymo lėšos</vt:lpstr>
      <vt:lpstr>Knygos</vt:lpstr>
      <vt:lpstr>Skaitmeninės priemonės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2024-02-09T10:55:35Z</dcterms:modified>
</cp:coreProperties>
</file>